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75" activeTab="3"/>
  </bookViews>
  <sheets>
    <sheet name="Instructions" sheetId="1" r:id="rId1"/>
    <sheet name="FUTURITY" sheetId="2" r:id="rId2"/>
    <sheet name="Payout" sheetId="3" r:id="rId3"/>
    <sheet name="SUPPERSTAKES" sheetId="4" r:id="rId4"/>
  </sheets>
  <definedNames/>
  <calcPr fullCalcOnLoad="1"/>
</workbook>
</file>

<file path=xl/sharedStrings.xml><?xml version="1.0" encoding="utf-8"?>
<sst xmlns="http://schemas.openxmlformats.org/spreadsheetml/2006/main" count="188" uniqueCount="165">
  <si>
    <t xml:space="preserve">Here's some quick instructions for the ss. You need to know a bit about Excel to run it. </t>
  </si>
  <si>
    <t xml:space="preserve">First thing to do is keep a initial version of the spreadsheets with no entries so a clean copy. Do a 'File&gt;Save as' and give the file another name like your jackpot's date and district. </t>
  </si>
  <si>
    <t xml:space="preserve">The Payout tab is to help calculate the number of placings and the amount for each placing.  Just enter the # of entries for Open or Youth and the amount of the entry fee that is going into the payout. </t>
  </si>
  <si>
    <t xml:space="preserve">In the Open tab, I have entered a random number formula in the No. column. Once all your entries are typed in then use the 'Data&gt;sort' to sort based on the No. column. Make sure you cursor is in the cell A3 before you select Data&gt;Sort and that once it is selected, all your entry info is selected for the sort. Don't miss a column or it will be a mess. That will give you a true random sort for the running order. Then you can replace those numbers in the No. column with 1,2,3, etc. </t>
  </si>
  <si>
    <t xml:space="preserve">Enter the division time split based on size of pattern in the first row in the cell above the 'Time'. The ss will use these to calcualte the Division splits. </t>
  </si>
  <si>
    <t xml:space="preserve"> Enter the times on the Run 1 and Run 2. If  a barrel is knocked or there is a no time, enter 'NT' in the Run 1 or Run 2. The spreadsheet will move the fastest time to the Time column. </t>
  </si>
  <si>
    <t xml:space="preserve">As the times get entered, the fastest time will be moved to the cell in the first row above the D1 column and the D2 and D3 splits will be calculated based on the fastest time. </t>
  </si>
  <si>
    <t xml:space="preserve">Can use the sort, same was as in #3 except on the Time column for the sort to get the placings. You will have to manually enter the placings and payout. Didn't get that far with this ss. </t>
  </si>
  <si>
    <t xml:space="preserve"> </t>
  </si>
  <si>
    <t>Open</t>
  </si>
  <si>
    <t>NO.</t>
  </si>
  <si>
    <t>NAME</t>
  </si>
  <si>
    <t>HORSE</t>
  </si>
  <si>
    <t>Run 1</t>
  </si>
  <si>
    <t>Run 2</t>
  </si>
  <si>
    <t>Time</t>
  </si>
  <si>
    <t>D1</t>
  </si>
  <si>
    <t>D2</t>
  </si>
  <si>
    <t>Youth</t>
  </si>
  <si>
    <t># of entries</t>
  </si>
  <si>
    <t>EF to Jackpot</t>
  </si>
  <si>
    <t xml:space="preserve">*enter the amount of the EF that is going into the payout per entry. </t>
  </si>
  <si>
    <t>Total</t>
  </si>
  <si>
    <t>Added $</t>
  </si>
  <si>
    <t>*add in any added money</t>
  </si>
  <si>
    <t>Total Purse</t>
  </si>
  <si>
    <t>Placing Per Div</t>
  </si>
  <si>
    <t>*caculates the # of placings and amount based on ABRA rule book</t>
  </si>
  <si>
    <t>first</t>
  </si>
  <si>
    <t xml:space="preserve">second </t>
  </si>
  <si>
    <t>third</t>
  </si>
  <si>
    <t>fourth</t>
  </si>
  <si>
    <t>fifth</t>
  </si>
  <si>
    <t>sixth</t>
  </si>
  <si>
    <t xml:space="preserve">seventh </t>
  </si>
  <si>
    <t>eighth</t>
  </si>
  <si>
    <t>Total per Div</t>
  </si>
  <si>
    <t>TOTAL</t>
  </si>
  <si>
    <t>SHORT GO</t>
  </si>
  <si>
    <t>FINAL</t>
  </si>
  <si>
    <t>PL</t>
  </si>
  <si>
    <t>NO</t>
  </si>
  <si>
    <t>FUTURITY (2)</t>
  </si>
  <si>
    <t>OCTOBER, 2013</t>
  </si>
  <si>
    <t>SUPERSTAKES</t>
  </si>
  <si>
    <t>Brandy McPhee</t>
  </si>
  <si>
    <t>Fast Little Pistol</t>
  </si>
  <si>
    <t>Coulter Gould</t>
  </si>
  <si>
    <t>Playingwithfirewater</t>
  </si>
  <si>
    <t>Nicole Pana</t>
  </si>
  <si>
    <t>Cool Asa A Crime</t>
  </si>
  <si>
    <t>Taylor J Gardner</t>
  </si>
  <si>
    <t>Millionairedotcom</t>
  </si>
  <si>
    <t>Carman Pozzobon</t>
  </si>
  <si>
    <t>Rimes Girl</t>
  </si>
  <si>
    <t>Stephanie Warkentin</t>
  </si>
  <si>
    <t>Jet of Perfection</t>
  </si>
  <si>
    <t>Jordie Likes</t>
  </si>
  <si>
    <t>Taco Kings Boy</t>
  </si>
  <si>
    <t>Kim Krieger</t>
  </si>
  <si>
    <t>Blazin Jodi</t>
  </si>
  <si>
    <t>Rene Leclercq</t>
  </si>
  <si>
    <t>Sheza Famous Gem</t>
  </si>
  <si>
    <t>Krystal Moren</t>
  </si>
  <si>
    <t>KM Cashin In On Fame</t>
  </si>
  <si>
    <t>Marti Hampton</t>
  </si>
  <si>
    <t>Blazin Bunny Doc</t>
  </si>
  <si>
    <t>Alyssa Hawkes</t>
  </si>
  <si>
    <t>SR Hayleyhortonboots</t>
  </si>
  <si>
    <t>Laura Stokes</t>
  </si>
  <si>
    <t>Shake Em Sparky</t>
  </si>
  <si>
    <t>Corleen Leclercq</t>
  </si>
  <si>
    <t>Preppie Cash Express</t>
  </si>
  <si>
    <t>Corine Lebourdais</t>
  </si>
  <si>
    <t>SF Easy Stella</t>
  </si>
  <si>
    <t>Kim Kerr</t>
  </si>
  <si>
    <t>Blazin Doc Cash</t>
  </si>
  <si>
    <t>Malory Kohlman</t>
  </si>
  <si>
    <t>Easily Smashed Time</t>
  </si>
  <si>
    <t>Kristy Bold</t>
  </si>
  <si>
    <t>SBS Shez Amazing</t>
  </si>
  <si>
    <t>Kristen Bell</t>
  </si>
  <si>
    <t>Triple Dat Cash</t>
  </si>
  <si>
    <t>TK Lawrence</t>
  </si>
  <si>
    <t>Beacon Crime</t>
  </si>
  <si>
    <t>Chelsea Moore</t>
  </si>
  <si>
    <t>SR Wind River Jessey</t>
  </si>
  <si>
    <t>Jennifer Hewko</t>
  </si>
  <si>
    <t>Wicked Perks</t>
  </si>
  <si>
    <t>Cassandra Peters</t>
  </si>
  <si>
    <t>Raise The Crime</t>
  </si>
  <si>
    <t>Preponitas Honor Jet</t>
  </si>
  <si>
    <t>Lindsey Westman</t>
  </si>
  <si>
    <t>Party On Hollywood</t>
  </si>
  <si>
    <t>Lana Bohnet</t>
  </si>
  <si>
    <t>La Royal Paradise</t>
  </si>
  <si>
    <t>Christine Drisner</t>
  </si>
  <si>
    <t>SR Streakinballofire</t>
  </si>
  <si>
    <t>Kali Kott</t>
  </si>
  <si>
    <t>San Bo Sunglo</t>
  </si>
  <si>
    <t>Lisa Gallais</t>
  </si>
  <si>
    <t>Rollin Easy Doubles</t>
  </si>
  <si>
    <t>Lindsey Smith</t>
  </si>
  <si>
    <t>Dancing Crime</t>
  </si>
  <si>
    <t>Kelli Acreman</t>
  </si>
  <si>
    <t>Star War Fabio</t>
  </si>
  <si>
    <t>Bonnie Leney</t>
  </si>
  <si>
    <t>Top Cody Rambler</t>
  </si>
  <si>
    <t>Jackie Scherger</t>
  </si>
  <si>
    <t>GS Cowboy Charm</t>
  </si>
  <si>
    <t>Sarah Anderson</t>
  </si>
  <si>
    <t>Celtic Moon</t>
  </si>
  <si>
    <t>Lisa Groves</t>
  </si>
  <si>
    <t>ALG Juno My Rooster</t>
  </si>
  <si>
    <t>Kim Cooper</t>
  </si>
  <si>
    <t>ALG Littlestreakaroo</t>
  </si>
  <si>
    <t>Nicole Graham</t>
  </si>
  <si>
    <t>Class Thunder</t>
  </si>
  <si>
    <t>Sarah Gerard</t>
  </si>
  <si>
    <t>The Royal Fiddler</t>
  </si>
  <si>
    <t>Shannon Willsie</t>
  </si>
  <si>
    <t>Cashin Alena</t>
  </si>
  <si>
    <t>Irene Blasko</t>
  </si>
  <si>
    <t>Blazin Darby</t>
  </si>
  <si>
    <t>Jill Craig</t>
  </si>
  <si>
    <t>SR Hezgottabeclassy</t>
  </si>
  <si>
    <t>Pam Havens</t>
  </si>
  <si>
    <t>Chick Wanna Be Fast</t>
  </si>
  <si>
    <t>Melissa Thiessen</t>
  </si>
  <si>
    <t>Serious Therapy</t>
  </si>
  <si>
    <t>Jane Corey</t>
  </si>
  <si>
    <t>Hagans Special Fling</t>
  </si>
  <si>
    <t>Rebecca Beebe</t>
  </si>
  <si>
    <t>Crime Ninety Nine</t>
  </si>
  <si>
    <t>Streakin N Perks</t>
  </si>
  <si>
    <t>Cali Brown</t>
  </si>
  <si>
    <t>Beda Hula Girl</t>
  </si>
  <si>
    <t>Rusty Rae Quam</t>
  </si>
  <si>
    <t>Altered Red</t>
  </si>
  <si>
    <t>Angela Tapp</t>
  </si>
  <si>
    <t>SR Leading Fast Chic</t>
  </si>
  <si>
    <t>Lindsey Innes</t>
  </si>
  <si>
    <t>Dashingly Alicia</t>
  </si>
  <si>
    <t>Crystal Shaw</t>
  </si>
  <si>
    <t>Eze Money Jet</t>
  </si>
  <si>
    <t>Monica Kippers</t>
  </si>
  <si>
    <t>Ls Blowing Millions</t>
  </si>
  <si>
    <t>Jacey Crossley</t>
  </si>
  <si>
    <t>Alive And Famous</t>
  </si>
  <si>
    <t>SRS Virtual Crime</t>
  </si>
  <si>
    <t>Penny Davis</t>
  </si>
  <si>
    <t>Dashingly Delight</t>
  </si>
  <si>
    <t>Case Wooldridge</t>
  </si>
  <si>
    <t>Smokin Hot Dazzle</t>
  </si>
  <si>
    <t>Bobbie lacey</t>
  </si>
  <si>
    <t>SR Fast To Paradise</t>
  </si>
  <si>
    <t>Ashley Cooper</t>
  </si>
  <si>
    <t>Jess Magic Charlie</t>
  </si>
  <si>
    <t>Whos Got Money</t>
  </si>
  <si>
    <t>Lanette Northey</t>
  </si>
  <si>
    <t>SR Turn N Ladybug</t>
  </si>
  <si>
    <t>Gems Jetin Jetolena</t>
  </si>
  <si>
    <t>Jennifer Getz</t>
  </si>
  <si>
    <t>Frenchmans Vision</t>
  </si>
  <si>
    <t>Hot Fox Wave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</si>
</sst>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quot;#,##0"/>
    <numFmt numFmtId="174" formatCode="_(* #,##0_);_(* \(#,##0\);_(* &quot;-&quot;??_);_(@_)"/>
    <numFmt numFmtId="175" formatCode="[$-409]dddd\,\ mmmm\ dd\,\ yyyy"/>
    <numFmt numFmtId="176" formatCode="[$-409]d\-mmm\-yy;@"/>
    <numFmt numFmtId="177" formatCode="[$-409]mmmm\-yy;@"/>
    <numFmt numFmtId="178" formatCode="[$-409]mmmm\ d\,\ yyyy;@"/>
  </numFmts>
  <fonts count="46">
    <font>
      <sz val="10"/>
      <name val="Arial"/>
      <family val="0"/>
    </font>
    <font>
      <sz val="12"/>
      <name val="Times New Roman"/>
      <family val="1"/>
    </font>
    <font>
      <b/>
      <sz val="12"/>
      <name val="Times New Roman"/>
      <family val="1"/>
    </font>
    <font>
      <b/>
      <sz val="10"/>
      <name val="Arial"/>
      <family val="2"/>
    </font>
    <font>
      <sz val="8"/>
      <color indexed="56"/>
      <name val="Arial"/>
      <family val="2"/>
    </font>
    <font>
      <sz val="8"/>
      <color indexed="56"/>
      <name val="Technical"/>
      <family val="4"/>
    </font>
    <font>
      <sz val="8"/>
      <name val="Arial"/>
      <family val="2"/>
    </font>
    <font>
      <u val="single"/>
      <sz val="10"/>
      <color indexed="12"/>
      <name val="Arial"/>
      <family val="2"/>
    </font>
    <font>
      <u val="single"/>
      <sz val="10"/>
      <color indexed="36"/>
      <name val="Arial"/>
      <family val="2"/>
    </font>
    <font>
      <b/>
      <sz val="10"/>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0" borderId="10" xfId="0" applyFont="1" applyBorder="1" applyAlignment="1">
      <alignment horizontal="center"/>
    </xf>
    <xf numFmtId="0" fontId="2" fillId="0" borderId="10" xfId="0" applyFont="1" applyBorder="1" applyAlignment="1">
      <alignment horizontal="left"/>
    </xf>
    <xf numFmtId="172" fontId="2" fillId="0" borderId="10" xfId="0" applyNumberFormat="1" applyFont="1" applyBorder="1" applyAlignment="1">
      <alignment horizontal="left"/>
    </xf>
    <xf numFmtId="172" fontId="2" fillId="0" borderId="10" xfId="0" applyNumberFormat="1" applyFont="1" applyBorder="1" applyAlignment="1">
      <alignment horizontal="center"/>
    </xf>
    <xf numFmtId="0" fontId="1" fillId="0" borderId="0" xfId="0" applyFont="1" applyBorder="1" applyAlignment="1">
      <alignment/>
    </xf>
    <xf numFmtId="0" fontId="2" fillId="0" borderId="10" xfId="0" applyFont="1" applyBorder="1" applyAlignment="1">
      <alignment horizontal="center"/>
    </xf>
    <xf numFmtId="0" fontId="1" fillId="0" borderId="10" xfId="0" applyFont="1" applyBorder="1" applyAlignment="1">
      <alignment/>
    </xf>
    <xf numFmtId="172" fontId="0" fillId="0" borderId="10" xfId="0" applyNumberFormat="1" applyBorder="1" applyAlignment="1">
      <alignment/>
    </xf>
    <xf numFmtId="172" fontId="1" fillId="0" borderId="10"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xf>
    <xf numFmtId="0" fontId="1" fillId="0" borderId="0" xfId="0" applyFont="1" applyBorder="1" applyAlignment="1">
      <alignment/>
    </xf>
    <xf numFmtId="172" fontId="1" fillId="0" borderId="0" xfId="0" applyNumberFormat="1" applyFont="1" applyBorder="1" applyAlignment="1">
      <alignment horizontal="center"/>
    </xf>
    <xf numFmtId="172" fontId="1" fillId="0" borderId="0" xfId="0" applyNumberFormat="1" applyFont="1" applyBorder="1" applyAlignment="1">
      <alignment/>
    </xf>
    <xf numFmtId="0" fontId="3" fillId="0" borderId="0" xfId="0" applyFont="1" applyAlignment="1">
      <alignment/>
    </xf>
    <xf numFmtId="43" fontId="3" fillId="0" borderId="0" xfId="42" applyFont="1" applyAlignment="1">
      <alignment/>
    </xf>
    <xf numFmtId="43" fontId="0" fillId="0" borderId="0" xfId="42" applyFont="1" applyAlignment="1">
      <alignment/>
    </xf>
    <xf numFmtId="0" fontId="4" fillId="0" borderId="0" xfId="0" applyFont="1" applyAlignment="1">
      <alignment horizontal="center"/>
    </xf>
    <xf numFmtId="174" fontId="5" fillId="0" borderId="0" xfId="42" applyNumberFormat="1" applyFont="1" applyAlignment="1" quotePrefix="1">
      <alignment/>
    </xf>
    <xf numFmtId="43" fontId="5" fillId="0" borderId="0" xfId="42" applyFont="1" applyAlignment="1">
      <alignment/>
    </xf>
    <xf numFmtId="174" fontId="5" fillId="0" borderId="0" xfId="42" applyNumberFormat="1" applyFont="1" applyAlignment="1" quotePrefix="1">
      <alignment horizontal="center"/>
    </xf>
    <xf numFmtId="0" fontId="9" fillId="0" borderId="10" xfId="0" applyFont="1" applyBorder="1" applyAlignment="1">
      <alignment/>
    </xf>
    <xf numFmtId="2" fontId="1" fillId="0" borderId="10" xfId="0" applyNumberFormat="1" applyFont="1" applyBorder="1" applyAlignment="1">
      <alignment horizontal="center"/>
    </xf>
    <xf numFmtId="2" fontId="1" fillId="0" borderId="10" xfId="0" applyNumberFormat="1" applyFont="1" applyBorder="1" applyAlignment="1">
      <alignment/>
    </xf>
    <xf numFmtId="2" fontId="1" fillId="0" borderId="0" xfId="0" applyNumberFormat="1" applyFont="1" applyBorder="1" applyAlignment="1">
      <alignment/>
    </xf>
    <xf numFmtId="2" fontId="10" fillId="0" borderId="10" xfId="0" applyNumberFormat="1" applyFont="1" applyBorder="1" applyAlignment="1">
      <alignment/>
    </xf>
    <xf numFmtId="2" fontId="10" fillId="0" borderId="10" xfId="0" applyNumberFormat="1" applyFont="1" applyBorder="1" applyAlignment="1">
      <alignment horizontal="center"/>
    </xf>
    <xf numFmtId="172" fontId="11" fillId="0" borderId="10" xfId="0" applyNumberFormat="1" applyFont="1" applyBorder="1" applyAlignment="1">
      <alignment horizontal="center"/>
    </xf>
    <xf numFmtId="177" fontId="2" fillId="0" borderId="10" xfId="0" applyNumberFormat="1" applyFont="1" applyBorder="1" applyAlignment="1">
      <alignment horizontal="left"/>
    </xf>
    <xf numFmtId="2" fontId="1" fillId="0" borderId="0" xfId="0" applyNumberFormat="1" applyFont="1" applyBorder="1" applyAlignment="1">
      <alignment horizontal="center"/>
    </xf>
    <xf numFmtId="0" fontId="1" fillId="0" borderId="10" xfId="0" applyFont="1" applyFill="1" applyBorder="1" applyAlignment="1">
      <alignment/>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0" xfId="0" applyFont="1" applyBorder="1" applyAlignment="1">
      <alignment vertical="center"/>
    </xf>
    <xf numFmtId="0" fontId="0" fillId="0" borderId="0" xfId="0" applyAlignment="1">
      <alignment vertical="center"/>
    </xf>
    <xf numFmtId="178" fontId="2" fillId="0" borderId="10"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5">
      <selection activeCell="B9" sqref="B9"/>
    </sheetView>
  </sheetViews>
  <sheetFormatPr defaultColWidth="9.140625" defaultRowHeight="12.75"/>
  <cols>
    <col min="1" max="1" width="2.00390625" style="0" bestFit="1" customWidth="1"/>
    <col min="2" max="2" width="66.7109375" style="0" customWidth="1"/>
  </cols>
  <sheetData>
    <row r="1" ht="12.75">
      <c r="B1" t="s">
        <v>0</v>
      </c>
    </row>
    <row r="2" spans="1:2" ht="38.25">
      <c r="A2" s="1">
        <v>1</v>
      </c>
      <c r="B2" s="2" t="s">
        <v>1</v>
      </c>
    </row>
    <row r="3" spans="1:2" ht="38.25">
      <c r="A3" s="1">
        <v>2</v>
      </c>
      <c r="B3" s="2" t="s">
        <v>2</v>
      </c>
    </row>
    <row r="4" spans="1:2" ht="88.5" customHeight="1">
      <c r="A4" s="1">
        <v>3</v>
      </c>
      <c r="B4" s="2" t="s">
        <v>3</v>
      </c>
    </row>
    <row r="5" spans="1:2" ht="34.5" customHeight="1">
      <c r="A5" s="1">
        <v>4</v>
      </c>
      <c r="B5" s="2" t="s">
        <v>4</v>
      </c>
    </row>
    <row r="6" spans="1:2" ht="38.25">
      <c r="A6" s="1">
        <v>5</v>
      </c>
      <c r="B6" s="2" t="s">
        <v>5</v>
      </c>
    </row>
    <row r="7" spans="1:2" ht="38.25">
      <c r="A7" s="1">
        <v>6</v>
      </c>
      <c r="B7" s="2" t="s">
        <v>6</v>
      </c>
    </row>
    <row r="8" spans="1:2" ht="38.25">
      <c r="A8" s="1">
        <v>7</v>
      </c>
      <c r="B8" s="2" t="s">
        <v>7</v>
      </c>
    </row>
    <row r="9" spans="1:2" ht="12.75">
      <c r="A9" s="1"/>
      <c r="B9" s="2"/>
    </row>
    <row r="10" spans="1:2" ht="12.75">
      <c r="A10" s="1"/>
      <c r="B10" s="2"/>
    </row>
    <row r="11" spans="1:2" ht="12.75">
      <c r="A11" s="1"/>
      <c r="B11" s="2"/>
    </row>
    <row r="12" spans="1:2" ht="12.75">
      <c r="A12" s="1"/>
      <c r="B12" s="2"/>
    </row>
    <row r="13" ht="12.75">
      <c r="B13"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49"/>
  <sheetViews>
    <sheetView zoomScalePageLayoutView="0" workbookViewId="0" topLeftCell="A1">
      <selection activeCell="C16" sqref="C16"/>
    </sheetView>
  </sheetViews>
  <sheetFormatPr defaultColWidth="9.140625" defaultRowHeight="12.75"/>
  <cols>
    <col min="1" max="2" width="3.7109375" style="8" customWidth="1"/>
    <col min="3" max="4" width="25.7109375" style="8" customWidth="1"/>
    <col min="5" max="5" width="8.7109375" style="17" customWidth="1"/>
    <col min="6" max="6" width="3.7109375" style="17" customWidth="1"/>
    <col min="7" max="7" width="8.7109375" style="17" customWidth="1"/>
    <col min="8" max="8" width="3.7109375" style="17" customWidth="1"/>
    <col min="9" max="9" width="11.28125" style="16" bestFit="1" customWidth="1"/>
    <col min="10" max="11" width="8.7109375" style="16" customWidth="1"/>
    <col min="12" max="12" width="7.28125" style="16" customWidth="1"/>
    <col min="13" max="13" width="8.7109375" style="28" customWidth="1"/>
    <col min="14" max="14" width="8.7109375" style="33" customWidth="1"/>
    <col min="15" max="16384" width="9.140625" style="8" customWidth="1"/>
  </cols>
  <sheetData>
    <row r="1" spans="1:14" ht="25.5" customHeight="1">
      <c r="A1" s="4" t="s">
        <v>8</v>
      </c>
      <c r="B1" s="4"/>
      <c r="C1" s="25" t="s">
        <v>42</v>
      </c>
      <c r="D1" s="32" t="s">
        <v>43</v>
      </c>
      <c r="E1" s="6"/>
      <c r="F1" s="6"/>
      <c r="G1" s="6"/>
      <c r="H1" s="6"/>
      <c r="I1" s="7">
        <v>0.7</v>
      </c>
      <c r="J1" s="7">
        <f>MIN(E3:G359)</f>
        <v>0</v>
      </c>
      <c r="K1" s="7">
        <f>+J1+I1</f>
        <v>0.7</v>
      </c>
      <c r="L1" s="7"/>
      <c r="M1" s="26"/>
      <c r="N1" s="26"/>
    </row>
    <row r="2" spans="1:14" ht="21.75" customHeight="1">
      <c r="A2" s="9" t="s">
        <v>10</v>
      </c>
      <c r="B2" s="9" t="s">
        <v>41</v>
      </c>
      <c r="C2" s="9" t="s">
        <v>11</v>
      </c>
      <c r="D2" s="5" t="s">
        <v>12</v>
      </c>
      <c r="E2" s="6" t="s">
        <v>13</v>
      </c>
      <c r="F2" s="6" t="s">
        <v>40</v>
      </c>
      <c r="G2" s="6" t="s">
        <v>14</v>
      </c>
      <c r="H2" s="6" t="s">
        <v>40</v>
      </c>
      <c r="I2" s="7" t="s">
        <v>15</v>
      </c>
      <c r="J2" s="7" t="s">
        <v>16</v>
      </c>
      <c r="K2" s="7" t="s">
        <v>17</v>
      </c>
      <c r="L2" s="31" t="s">
        <v>37</v>
      </c>
      <c r="M2" s="29" t="s">
        <v>38</v>
      </c>
      <c r="N2" s="30" t="s">
        <v>39</v>
      </c>
    </row>
    <row r="3" spans="1:14" ht="15" customHeight="1">
      <c r="A3" s="10">
        <v>1</v>
      </c>
      <c r="B3" s="10">
        <v>1</v>
      </c>
      <c r="C3" s="10"/>
      <c r="D3" s="13"/>
      <c r="E3" s="11"/>
      <c r="F3" s="11"/>
      <c r="G3" s="11"/>
      <c r="H3" s="11"/>
      <c r="I3" s="12">
        <f>MIN(E3:G3)</f>
        <v>0</v>
      </c>
      <c r="J3" s="12">
        <f>IF(I3&lt;K$1,I3,0)</f>
        <v>0</v>
      </c>
      <c r="K3" s="12">
        <f>IF(J3=0,IF(I3&lt;L$1,I3,0),0)</f>
        <v>0</v>
      </c>
      <c r="L3" s="12">
        <f>SUM(E3+G3)</f>
        <v>0</v>
      </c>
      <c r="M3" s="27"/>
      <c r="N3" s="26">
        <f>SUM(L3+M3)</f>
        <v>0</v>
      </c>
    </row>
    <row r="4" spans="1:14" ht="15.75">
      <c r="A4" s="10">
        <v>2</v>
      </c>
      <c r="B4" s="10">
        <v>2</v>
      </c>
      <c r="C4" s="10"/>
      <c r="D4" s="13"/>
      <c r="E4" s="11"/>
      <c r="F4" s="11"/>
      <c r="G4" s="11"/>
      <c r="H4" s="11"/>
      <c r="I4" s="12">
        <f>MIN(E4:G4)</f>
        <v>0</v>
      </c>
      <c r="J4" s="12">
        <f>IF(I4&lt;K$1,I4,0)</f>
        <v>0</v>
      </c>
      <c r="K4" s="12">
        <f>IF(J4=0,IF(I4&lt;L$1,I4,0),0)</f>
        <v>0</v>
      </c>
      <c r="L4" s="12">
        <f aca="true" t="shared" si="0" ref="L4:L52">SUM(E4+G4)</f>
        <v>0</v>
      </c>
      <c r="M4" s="27"/>
      <c r="N4" s="26">
        <f aca="true" t="shared" si="1" ref="N4:N53">SUM(L4+M4)</f>
        <v>0</v>
      </c>
    </row>
    <row r="5" spans="1:14" ht="15" customHeight="1">
      <c r="A5" s="10">
        <v>3</v>
      </c>
      <c r="B5" s="10">
        <v>3</v>
      </c>
      <c r="C5" s="10"/>
      <c r="D5" s="14"/>
      <c r="E5" s="11"/>
      <c r="F5" s="11"/>
      <c r="G5" s="11"/>
      <c r="H5" s="11"/>
      <c r="I5" s="12">
        <f>MIN(E5:G5)</f>
        <v>0</v>
      </c>
      <c r="J5" s="12">
        <f>IF(I5&lt;K$1,I5,0)</f>
        <v>0</v>
      </c>
      <c r="K5" s="12">
        <f>IF(J5=0,IF(I5&lt;L$1,I5,0),0)</f>
        <v>0</v>
      </c>
      <c r="L5" s="12">
        <f t="shared" si="0"/>
        <v>0</v>
      </c>
      <c r="M5" s="27"/>
      <c r="N5" s="26">
        <f t="shared" si="1"/>
        <v>0</v>
      </c>
    </row>
    <row r="6" spans="1:14" ht="15" customHeight="1">
      <c r="A6" s="10">
        <v>4</v>
      </c>
      <c r="B6" s="10">
        <v>4</v>
      </c>
      <c r="C6" s="10"/>
      <c r="D6" s="10"/>
      <c r="E6" s="12"/>
      <c r="F6" s="12"/>
      <c r="G6" s="12"/>
      <c r="H6" s="12"/>
      <c r="I6" s="12">
        <f>MIN(E6:G6)</f>
        <v>0</v>
      </c>
      <c r="J6" s="12">
        <f>IF(I6&lt;K$1,I6,0)</f>
        <v>0</v>
      </c>
      <c r="K6" s="12">
        <f>IF(J6=0,IF(I6&lt;L$1,I6,0),0)</f>
        <v>0</v>
      </c>
      <c r="L6" s="12">
        <f t="shared" si="0"/>
        <v>0</v>
      </c>
      <c r="M6" s="27"/>
      <c r="N6" s="26">
        <f t="shared" si="1"/>
        <v>0</v>
      </c>
    </row>
    <row r="7" spans="1:14" ht="15" customHeight="1">
      <c r="A7" s="10">
        <v>5</v>
      </c>
      <c r="B7" s="10">
        <v>5</v>
      </c>
      <c r="C7" s="10"/>
      <c r="D7" s="13"/>
      <c r="E7" s="11"/>
      <c r="F7" s="11"/>
      <c r="G7" s="11"/>
      <c r="H7" s="11"/>
      <c r="I7" s="12">
        <f>MIN(E7:G7)</f>
        <v>0</v>
      </c>
      <c r="J7" s="12">
        <f>IF(I7&lt;K$1,I7,0)</f>
        <v>0</v>
      </c>
      <c r="K7" s="12">
        <f>IF(J7=0,IF(I7&lt;L$1,I7,0),0)</f>
        <v>0</v>
      </c>
      <c r="L7" s="12">
        <f t="shared" si="0"/>
        <v>0</v>
      </c>
      <c r="M7" s="27"/>
      <c r="N7" s="26">
        <f t="shared" si="1"/>
        <v>0</v>
      </c>
    </row>
    <row r="8" spans="1:14" ht="15" customHeight="1">
      <c r="A8" s="10">
        <v>6</v>
      </c>
      <c r="B8" s="10">
        <v>6</v>
      </c>
      <c r="C8" s="10"/>
      <c r="D8" s="13"/>
      <c r="E8" s="12"/>
      <c r="F8" s="12"/>
      <c r="G8" s="12"/>
      <c r="H8" s="12"/>
      <c r="I8" s="12">
        <f aca="true" t="shared" si="2" ref="I8:I34">MIN(E8:G8)</f>
        <v>0</v>
      </c>
      <c r="J8" s="12">
        <f aca="true" t="shared" si="3" ref="J8:J34">IF(I8&lt;K$1,I8,0)</f>
        <v>0</v>
      </c>
      <c r="K8" s="12">
        <f aca="true" t="shared" si="4" ref="K8:K34">IF(J8=0,IF(I8&lt;L$1,I8,0),0)</f>
        <v>0</v>
      </c>
      <c r="L8" s="12">
        <f t="shared" si="0"/>
        <v>0</v>
      </c>
      <c r="M8" s="27"/>
      <c r="N8" s="26">
        <f t="shared" si="1"/>
        <v>0</v>
      </c>
    </row>
    <row r="9" spans="1:14" ht="15" customHeight="1">
      <c r="A9" s="10">
        <v>7</v>
      </c>
      <c r="B9" s="10">
        <v>7</v>
      </c>
      <c r="C9" s="10"/>
      <c r="D9" s="13"/>
      <c r="E9" s="12"/>
      <c r="F9" s="12"/>
      <c r="G9" s="12"/>
      <c r="H9" s="12"/>
      <c r="I9" s="12">
        <f t="shared" si="2"/>
        <v>0</v>
      </c>
      <c r="J9" s="12">
        <f t="shared" si="3"/>
        <v>0</v>
      </c>
      <c r="K9" s="12">
        <f t="shared" si="4"/>
        <v>0</v>
      </c>
      <c r="L9" s="12">
        <f t="shared" si="0"/>
        <v>0</v>
      </c>
      <c r="M9" s="27"/>
      <c r="N9" s="26">
        <f t="shared" si="1"/>
        <v>0</v>
      </c>
    </row>
    <row r="10" spans="1:14" ht="15.75">
      <c r="A10" s="10">
        <v>8</v>
      </c>
      <c r="B10" s="10">
        <v>8</v>
      </c>
      <c r="C10" s="10"/>
      <c r="D10" s="13"/>
      <c r="E10" s="11"/>
      <c r="F10" s="11"/>
      <c r="G10" s="11"/>
      <c r="H10" s="11"/>
      <c r="I10" s="12">
        <f t="shared" si="2"/>
        <v>0</v>
      </c>
      <c r="J10" s="12">
        <f t="shared" si="3"/>
        <v>0</v>
      </c>
      <c r="K10" s="12">
        <f t="shared" si="4"/>
        <v>0</v>
      </c>
      <c r="L10" s="12">
        <f t="shared" si="0"/>
        <v>0</v>
      </c>
      <c r="M10" s="27"/>
      <c r="N10" s="26">
        <f t="shared" si="1"/>
        <v>0</v>
      </c>
    </row>
    <row r="11" spans="1:14" ht="15.75">
      <c r="A11" s="10">
        <v>9</v>
      </c>
      <c r="B11" s="10">
        <v>9</v>
      </c>
      <c r="C11" s="10"/>
      <c r="D11" s="13"/>
      <c r="E11" s="12"/>
      <c r="F11" s="12"/>
      <c r="G11" s="12"/>
      <c r="H11" s="12"/>
      <c r="I11" s="12">
        <f t="shared" si="2"/>
        <v>0</v>
      </c>
      <c r="J11" s="12">
        <f t="shared" si="3"/>
        <v>0</v>
      </c>
      <c r="K11" s="12">
        <f t="shared" si="4"/>
        <v>0</v>
      </c>
      <c r="L11" s="12">
        <f t="shared" si="0"/>
        <v>0</v>
      </c>
      <c r="M11" s="27"/>
      <c r="N11" s="26">
        <f t="shared" si="1"/>
        <v>0</v>
      </c>
    </row>
    <row r="12" spans="1:14" ht="15.75">
      <c r="A12" s="10">
        <v>10</v>
      </c>
      <c r="B12" s="10">
        <v>10</v>
      </c>
      <c r="C12" s="10"/>
      <c r="D12" s="14"/>
      <c r="E12" s="12"/>
      <c r="F12" s="12"/>
      <c r="G12" s="12"/>
      <c r="H12" s="12"/>
      <c r="I12" s="12">
        <f t="shared" si="2"/>
        <v>0</v>
      </c>
      <c r="J12" s="12">
        <f t="shared" si="3"/>
        <v>0</v>
      </c>
      <c r="K12" s="12">
        <f t="shared" si="4"/>
        <v>0</v>
      </c>
      <c r="L12" s="12">
        <f t="shared" si="0"/>
        <v>0</v>
      </c>
      <c r="M12" s="27"/>
      <c r="N12" s="26">
        <f t="shared" si="1"/>
        <v>0</v>
      </c>
    </row>
    <row r="13" spans="1:14" ht="15.75">
      <c r="A13" s="10">
        <v>11</v>
      </c>
      <c r="B13" s="10">
        <v>11</v>
      </c>
      <c r="C13" s="10"/>
      <c r="D13" s="13"/>
      <c r="E13" s="12"/>
      <c r="F13" s="12"/>
      <c r="G13" s="12"/>
      <c r="H13" s="12"/>
      <c r="I13" s="12">
        <f t="shared" si="2"/>
        <v>0</v>
      </c>
      <c r="J13" s="12">
        <f t="shared" si="3"/>
        <v>0</v>
      </c>
      <c r="K13" s="12">
        <f t="shared" si="4"/>
        <v>0</v>
      </c>
      <c r="L13" s="12">
        <f t="shared" si="0"/>
        <v>0</v>
      </c>
      <c r="M13" s="27"/>
      <c r="N13" s="26">
        <f t="shared" si="1"/>
        <v>0</v>
      </c>
    </row>
    <row r="14" spans="1:14" ht="15.75">
      <c r="A14" s="10">
        <v>12</v>
      </c>
      <c r="B14" s="10">
        <v>12</v>
      </c>
      <c r="C14" s="10"/>
      <c r="D14" s="13"/>
      <c r="E14" s="11"/>
      <c r="F14" s="11"/>
      <c r="G14" s="11"/>
      <c r="H14" s="11"/>
      <c r="I14" s="12">
        <f t="shared" si="2"/>
        <v>0</v>
      </c>
      <c r="J14" s="12">
        <f t="shared" si="3"/>
        <v>0</v>
      </c>
      <c r="K14" s="12">
        <f t="shared" si="4"/>
        <v>0</v>
      </c>
      <c r="L14" s="12">
        <f t="shared" si="0"/>
        <v>0</v>
      </c>
      <c r="M14" s="27"/>
      <c r="N14" s="26">
        <f t="shared" si="1"/>
        <v>0</v>
      </c>
    </row>
    <row r="15" spans="1:14" ht="15.75">
      <c r="A15" s="10">
        <v>13</v>
      </c>
      <c r="B15" s="10">
        <v>13</v>
      </c>
      <c r="C15" s="10"/>
      <c r="D15" s="10"/>
      <c r="E15" s="11"/>
      <c r="F15" s="11"/>
      <c r="G15" s="11"/>
      <c r="H15" s="11"/>
      <c r="I15" s="12">
        <f t="shared" si="2"/>
        <v>0</v>
      </c>
      <c r="J15" s="12">
        <f t="shared" si="3"/>
        <v>0</v>
      </c>
      <c r="K15" s="12">
        <f t="shared" si="4"/>
        <v>0</v>
      </c>
      <c r="L15" s="12">
        <f t="shared" si="0"/>
        <v>0</v>
      </c>
      <c r="M15" s="27"/>
      <c r="N15" s="26">
        <f t="shared" si="1"/>
        <v>0</v>
      </c>
    </row>
    <row r="16" spans="1:14" ht="15.75">
      <c r="A16" s="10">
        <v>14</v>
      </c>
      <c r="B16" s="10">
        <v>14</v>
      </c>
      <c r="C16" s="10"/>
      <c r="D16" s="13"/>
      <c r="E16" s="12"/>
      <c r="F16" s="12"/>
      <c r="G16" s="12"/>
      <c r="H16" s="12"/>
      <c r="I16" s="12">
        <f t="shared" si="2"/>
        <v>0</v>
      </c>
      <c r="J16" s="12">
        <f t="shared" si="3"/>
        <v>0</v>
      </c>
      <c r="K16" s="12">
        <f t="shared" si="4"/>
        <v>0</v>
      </c>
      <c r="L16" s="12">
        <f t="shared" si="0"/>
        <v>0</v>
      </c>
      <c r="M16" s="27"/>
      <c r="N16" s="26">
        <f t="shared" si="1"/>
        <v>0</v>
      </c>
    </row>
    <row r="17" spans="1:14" ht="15.75">
      <c r="A17" s="10">
        <v>15</v>
      </c>
      <c r="B17" s="10">
        <v>15</v>
      </c>
      <c r="C17" s="10"/>
      <c r="D17" s="13"/>
      <c r="E17" s="11"/>
      <c r="F17" s="11"/>
      <c r="G17" s="11"/>
      <c r="H17" s="11"/>
      <c r="I17" s="12">
        <f t="shared" si="2"/>
        <v>0</v>
      </c>
      <c r="J17" s="12">
        <f t="shared" si="3"/>
        <v>0</v>
      </c>
      <c r="K17" s="12">
        <f t="shared" si="4"/>
        <v>0</v>
      </c>
      <c r="L17" s="12">
        <f t="shared" si="0"/>
        <v>0</v>
      </c>
      <c r="M17" s="27"/>
      <c r="N17" s="26">
        <f t="shared" si="1"/>
        <v>0</v>
      </c>
    </row>
    <row r="18" spans="1:14" ht="15.75">
      <c r="A18" s="10">
        <v>16</v>
      </c>
      <c r="B18" s="10">
        <v>16</v>
      </c>
      <c r="C18" s="10"/>
      <c r="D18" s="13"/>
      <c r="E18" s="12"/>
      <c r="F18" s="12"/>
      <c r="G18" s="12"/>
      <c r="H18" s="12"/>
      <c r="I18" s="12">
        <f t="shared" si="2"/>
        <v>0</v>
      </c>
      <c r="J18" s="12">
        <f t="shared" si="3"/>
        <v>0</v>
      </c>
      <c r="K18" s="12">
        <f t="shared" si="4"/>
        <v>0</v>
      </c>
      <c r="L18" s="12">
        <f t="shared" si="0"/>
        <v>0</v>
      </c>
      <c r="M18" s="27"/>
      <c r="N18" s="26">
        <f t="shared" si="1"/>
        <v>0</v>
      </c>
    </row>
    <row r="19" spans="1:14" ht="15" customHeight="1">
      <c r="A19" s="10">
        <v>17</v>
      </c>
      <c r="B19" s="10">
        <v>17</v>
      </c>
      <c r="C19" s="10"/>
      <c r="D19" s="13"/>
      <c r="E19" s="11"/>
      <c r="F19" s="11"/>
      <c r="G19" s="11"/>
      <c r="H19" s="11"/>
      <c r="I19" s="12">
        <f t="shared" si="2"/>
        <v>0</v>
      </c>
      <c r="J19" s="12">
        <f t="shared" si="3"/>
        <v>0</v>
      </c>
      <c r="K19" s="12">
        <f t="shared" si="4"/>
        <v>0</v>
      </c>
      <c r="L19" s="12">
        <f t="shared" si="0"/>
        <v>0</v>
      </c>
      <c r="M19" s="27"/>
      <c r="N19" s="26">
        <f t="shared" si="1"/>
        <v>0</v>
      </c>
    </row>
    <row r="20" spans="1:14" ht="15" customHeight="1">
      <c r="A20" s="10">
        <v>18</v>
      </c>
      <c r="B20" s="10">
        <v>18</v>
      </c>
      <c r="C20" s="10"/>
      <c r="D20" s="13"/>
      <c r="E20" s="11"/>
      <c r="F20" s="11"/>
      <c r="G20" s="11"/>
      <c r="H20" s="11"/>
      <c r="I20" s="12">
        <f t="shared" si="2"/>
        <v>0</v>
      </c>
      <c r="J20" s="12">
        <f t="shared" si="3"/>
        <v>0</v>
      </c>
      <c r="K20" s="12">
        <f t="shared" si="4"/>
        <v>0</v>
      </c>
      <c r="L20" s="12">
        <f t="shared" si="0"/>
        <v>0</v>
      </c>
      <c r="M20" s="27"/>
      <c r="N20" s="26">
        <f t="shared" si="1"/>
        <v>0</v>
      </c>
    </row>
    <row r="21" spans="1:14" ht="15" customHeight="1">
      <c r="A21" s="10">
        <v>19</v>
      </c>
      <c r="B21" s="10">
        <v>19</v>
      </c>
      <c r="C21" s="10"/>
      <c r="D21" s="13"/>
      <c r="E21" s="12"/>
      <c r="F21" s="12"/>
      <c r="G21" s="12"/>
      <c r="H21" s="12"/>
      <c r="I21" s="12">
        <f t="shared" si="2"/>
        <v>0</v>
      </c>
      <c r="J21" s="12">
        <f t="shared" si="3"/>
        <v>0</v>
      </c>
      <c r="K21" s="12">
        <f t="shared" si="4"/>
        <v>0</v>
      </c>
      <c r="L21" s="12">
        <f t="shared" si="0"/>
        <v>0</v>
      </c>
      <c r="M21" s="27"/>
      <c r="N21" s="26">
        <f t="shared" si="1"/>
        <v>0</v>
      </c>
    </row>
    <row r="22" spans="1:14" ht="15" customHeight="1">
      <c r="A22" s="10">
        <v>20</v>
      </c>
      <c r="B22" s="10">
        <v>20</v>
      </c>
      <c r="C22" s="10"/>
      <c r="D22" s="13"/>
      <c r="E22" s="12"/>
      <c r="F22" s="12"/>
      <c r="G22" s="12"/>
      <c r="H22" s="12"/>
      <c r="I22" s="12">
        <f t="shared" si="2"/>
        <v>0</v>
      </c>
      <c r="J22" s="12">
        <f t="shared" si="3"/>
        <v>0</v>
      </c>
      <c r="K22" s="12">
        <f t="shared" si="4"/>
        <v>0</v>
      </c>
      <c r="L22" s="12">
        <f t="shared" si="0"/>
        <v>0</v>
      </c>
      <c r="M22" s="27"/>
      <c r="N22" s="26">
        <f t="shared" si="1"/>
        <v>0</v>
      </c>
    </row>
    <row r="23" spans="1:14" ht="15.75">
      <c r="A23" s="10">
        <v>21</v>
      </c>
      <c r="B23" s="10">
        <v>21</v>
      </c>
      <c r="C23" s="10"/>
      <c r="D23" s="13"/>
      <c r="E23" s="12"/>
      <c r="F23" s="12"/>
      <c r="G23" s="12"/>
      <c r="H23" s="12"/>
      <c r="I23" s="12">
        <f t="shared" si="2"/>
        <v>0</v>
      </c>
      <c r="J23" s="12">
        <f t="shared" si="3"/>
        <v>0</v>
      </c>
      <c r="K23" s="12">
        <f t="shared" si="4"/>
        <v>0</v>
      </c>
      <c r="L23" s="12">
        <f t="shared" si="0"/>
        <v>0</v>
      </c>
      <c r="M23" s="27"/>
      <c r="N23" s="26">
        <f t="shared" si="1"/>
        <v>0</v>
      </c>
    </row>
    <row r="24" spans="1:14" ht="15" customHeight="1">
      <c r="A24" s="10">
        <v>22</v>
      </c>
      <c r="B24" s="10">
        <v>22</v>
      </c>
      <c r="C24" s="10"/>
      <c r="D24" s="13"/>
      <c r="E24" s="11"/>
      <c r="F24" s="11"/>
      <c r="G24" s="11"/>
      <c r="H24" s="11"/>
      <c r="I24" s="12">
        <f t="shared" si="2"/>
        <v>0</v>
      </c>
      <c r="J24" s="12">
        <f t="shared" si="3"/>
        <v>0</v>
      </c>
      <c r="K24" s="12">
        <f t="shared" si="4"/>
        <v>0</v>
      </c>
      <c r="L24" s="12">
        <f t="shared" si="0"/>
        <v>0</v>
      </c>
      <c r="M24" s="27"/>
      <c r="N24" s="26">
        <f t="shared" si="1"/>
        <v>0</v>
      </c>
    </row>
    <row r="25" spans="1:14" ht="15.75">
      <c r="A25" s="10">
        <v>23</v>
      </c>
      <c r="B25" s="10">
        <v>23</v>
      </c>
      <c r="C25" s="10"/>
      <c r="D25" s="13"/>
      <c r="E25" s="11"/>
      <c r="F25" s="11"/>
      <c r="G25" s="11"/>
      <c r="H25" s="11"/>
      <c r="I25" s="12">
        <f t="shared" si="2"/>
        <v>0</v>
      </c>
      <c r="J25" s="12">
        <f t="shared" si="3"/>
        <v>0</v>
      </c>
      <c r="K25" s="12">
        <f t="shared" si="4"/>
        <v>0</v>
      </c>
      <c r="L25" s="12">
        <f t="shared" si="0"/>
        <v>0</v>
      </c>
      <c r="M25" s="27"/>
      <c r="N25" s="26">
        <f t="shared" si="1"/>
        <v>0</v>
      </c>
    </row>
    <row r="26" spans="1:14" ht="15" customHeight="1">
      <c r="A26" s="10">
        <v>24</v>
      </c>
      <c r="B26" s="10">
        <v>24</v>
      </c>
      <c r="C26" s="34"/>
      <c r="D26" s="34"/>
      <c r="E26" s="11"/>
      <c r="F26" s="11"/>
      <c r="G26" s="11"/>
      <c r="H26" s="11"/>
      <c r="I26" s="12">
        <f t="shared" si="2"/>
        <v>0</v>
      </c>
      <c r="J26" s="12">
        <f t="shared" si="3"/>
        <v>0</v>
      </c>
      <c r="K26" s="12">
        <f t="shared" si="4"/>
        <v>0</v>
      </c>
      <c r="L26" s="12">
        <f t="shared" si="0"/>
        <v>0</v>
      </c>
      <c r="M26" s="27"/>
      <c r="N26" s="26">
        <f t="shared" si="1"/>
        <v>0</v>
      </c>
    </row>
    <row r="27" spans="1:14" ht="15" customHeight="1">
      <c r="A27" s="10">
        <v>25</v>
      </c>
      <c r="B27" s="10">
        <v>25</v>
      </c>
      <c r="C27" s="10"/>
      <c r="D27" s="13"/>
      <c r="E27" s="12"/>
      <c r="F27" s="12"/>
      <c r="G27" s="12"/>
      <c r="H27" s="12"/>
      <c r="I27" s="12">
        <f t="shared" si="2"/>
        <v>0</v>
      </c>
      <c r="J27" s="12">
        <f t="shared" si="3"/>
        <v>0</v>
      </c>
      <c r="K27" s="12">
        <f t="shared" si="4"/>
        <v>0</v>
      </c>
      <c r="L27" s="12">
        <f t="shared" si="0"/>
        <v>0</v>
      </c>
      <c r="M27" s="27"/>
      <c r="N27" s="26">
        <f t="shared" si="1"/>
        <v>0</v>
      </c>
    </row>
    <row r="28" spans="1:14" ht="15.75">
      <c r="A28" s="10">
        <v>26</v>
      </c>
      <c r="B28" s="10">
        <v>26</v>
      </c>
      <c r="C28" s="10"/>
      <c r="D28" s="13"/>
      <c r="E28" s="12"/>
      <c r="F28" s="12"/>
      <c r="G28" s="12"/>
      <c r="H28" s="12"/>
      <c r="I28" s="12">
        <f t="shared" si="2"/>
        <v>0</v>
      </c>
      <c r="J28" s="12">
        <f t="shared" si="3"/>
        <v>0</v>
      </c>
      <c r="K28" s="12">
        <f t="shared" si="4"/>
        <v>0</v>
      </c>
      <c r="L28" s="12">
        <f t="shared" si="0"/>
        <v>0</v>
      </c>
      <c r="M28" s="27"/>
      <c r="N28" s="26">
        <f t="shared" si="1"/>
        <v>0</v>
      </c>
    </row>
    <row r="29" spans="1:14" ht="15.75">
      <c r="A29" s="10">
        <v>27</v>
      </c>
      <c r="B29" s="10">
        <v>27</v>
      </c>
      <c r="C29" s="10"/>
      <c r="D29" s="14"/>
      <c r="E29" s="12"/>
      <c r="F29" s="12"/>
      <c r="G29" s="12"/>
      <c r="H29" s="12"/>
      <c r="I29" s="12">
        <f t="shared" si="2"/>
        <v>0</v>
      </c>
      <c r="J29" s="12">
        <f t="shared" si="3"/>
        <v>0</v>
      </c>
      <c r="K29" s="12">
        <f t="shared" si="4"/>
        <v>0</v>
      </c>
      <c r="L29" s="12">
        <f t="shared" si="0"/>
        <v>0</v>
      </c>
      <c r="M29" s="27"/>
      <c r="N29" s="26">
        <f t="shared" si="1"/>
        <v>0</v>
      </c>
    </row>
    <row r="30" spans="1:14" ht="15.75">
      <c r="A30" s="10">
        <v>28</v>
      </c>
      <c r="B30" s="10">
        <v>28</v>
      </c>
      <c r="C30" s="10"/>
      <c r="D30" s="13"/>
      <c r="E30" s="12"/>
      <c r="F30" s="12"/>
      <c r="G30" s="12"/>
      <c r="H30" s="12"/>
      <c r="I30" s="12">
        <f t="shared" si="2"/>
        <v>0</v>
      </c>
      <c r="J30" s="12">
        <f t="shared" si="3"/>
        <v>0</v>
      </c>
      <c r="K30" s="12">
        <f t="shared" si="4"/>
        <v>0</v>
      </c>
      <c r="L30" s="12">
        <f t="shared" si="0"/>
        <v>0</v>
      </c>
      <c r="M30" s="27"/>
      <c r="N30" s="26">
        <f t="shared" si="1"/>
        <v>0</v>
      </c>
    </row>
    <row r="31" spans="1:14" ht="15.75">
      <c r="A31" s="10">
        <v>29</v>
      </c>
      <c r="B31" s="10">
        <v>29</v>
      </c>
      <c r="C31" s="10"/>
      <c r="D31" s="10"/>
      <c r="E31" s="12"/>
      <c r="F31" s="12"/>
      <c r="G31" s="12"/>
      <c r="H31" s="12"/>
      <c r="I31" s="12">
        <f t="shared" si="2"/>
        <v>0</v>
      </c>
      <c r="J31" s="12">
        <f t="shared" si="3"/>
        <v>0</v>
      </c>
      <c r="K31" s="12">
        <f t="shared" si="4"/>
        <v>0</v>
      </c>
      <c r="L31" s="12">
        <f t="shared" si="0"/>
        <v>0</v>
      </c>
      <c r="M31" s="27"/>
      <c r="N31" s="26">
        <f t="shared" si="1"/>
        <v>0</v>
      </c>
    </row>
    <row r="32" spans="1:14" ht="15.75">
      <c r="A32" s="10">
        <v>30</v>
      </c>
      <c r="B32" s="10">
        <v>30</v>
      </c>
      <c r="C32" s="10"/>
      <c r="D32" s="13"/>
      <c r="E32" s="12"/>
      <c r="F32" s="12"/>
      <c r="G32" s="12"/>
      <c r="H32" s="12"/>
      <c r="I32" s="12">
        <f t="shared" si="2"/>
        <v>0</v>
      </c>
      <c r="J32" s="12">
        <f t="shared" si="3"/>
        <v>0</v>
      </c>
      <c r="K32" s="12">
        <f t="shared" si="4"/>
        <v>0</v>
      </c>
      <c r="L32" s="12">
        <f t="shared" si="0"/>
        <v>0</v>
      </c>
      <c r="M32" s="27"/>
      <c r="N32" s="26">
        <f t="shared" si="1"/>
        <v>0</v>
      </c>
    </row>
    <row r="33" spans="1:14" ht="15.75">
      <c r="A33" s="10">
        <v>31</v>
      </c>
      <c r="B33" s="10">
        <v>31</v>
      </c>
      <c r="C33" s="10"/>
      <c r="D33" s="13"/>
      <c r="E33" s="12"/>
      <c r="F33" s="12"/>
      <c r="G33" s="12"/>
      <c r="H33" s="12"/>
      <c r="I33" s="12">
        <f t="shared" si="2"/>
        <v>0</v>
      </c>
      <c r="J33" s="12">
        <f t="shared" si="3"/>
        <v>0</v>
      </c>
      <c r="K33" s="12">
        <f t="shared" si="4"/>
        <v>0</v>
      </c>
      <c r="L33" s="12">
        <f t="shared" si="0"/>
        <v>0</v>
      </c>
      <c r="M33" s="27"/>
      <c r="N33" s="26">
        <f t="shared" si="1"/>
        <v>0</v>
      </c>
    </row>
    <row r="34" spans="1:14" ht="15.75">
      <c r="A34" s="10">
        <v>32</v>
      </c>
      <c r="B34" s="10">
        <v>32</v>
      </c>
      <c r="C34" s="10"/>
      <c r="D34" s="13"/>
      <c r="E34" s="12"/>
      <c r="F34" s="12"/>
      <c r="G34" s="12"/>
      <c r="H34" s="12"/>
      <c r="I34" s="12">
        <f t="shared" si="2"/>
        <v>0</v>
      </c>
      <c r="J34" s="12">
        <f t="shared" si="3"/>
        <v>0</v>
      </c>
      <c r="K34" s="12">
        <f t="shared" si="4"/>
        <v>0</v>
      </c>
      <c r="L34" s="12">
        <f t="shared" si="0"/>
        <v>0</v>
      </c>
      <c r="M34" s="27"/>
      <c r="N34" s="26">
        <f t="shared" si="1"/>
        <v>0</v>
      </c>
    </row>
    <row r="35" spans="1:14" ht="15.75">
      <c r="A35" s="10">
        <v>33</v>
      </c>
      <c r="B35" s="10">
        <v>33</v>
      </c>
      <c r="C35" s="10"/>
      <c r="D35" s="10"/>
      <c r="E35" s="12"/>
      <c r="F35" s="12"/>
      <c r="G35" s="12"/>
      <c r="H35" s="12"/>
      <c r="I35" s="12">
        <f aca="true" t="shared" si="5" ref="I35:I66">MIN(E35:G35)</f>
        <v>0</v>
      </c>
      <c r="J35" s="12">
        <f aca="true" t="shared" si="6" ref="J35:J66">IF(I35&lt;K$1,I35,0)</f>
        <v>0</v>
      </c>
      <c r="K35" s="12">
        <f aca="true" t="shared" si="7" ref="K35:K66">IF(J35=0,IF(I35&lt;L$1,I35,0),0)</f>
        <v>0</v>
      </c>
      <c r="L35" s="12">
        <f t="shared" si="0"/>
        <v>0</v>
      </c>
      <c r="M35" s="27"/>
      <c r="N35" s="26">
        <f t="shared" si="1"/>
        <v>0</v>
      </c>
    </row>
    <row r="36" spans="1:14" ht="15.75">
      <c r="A36" s="10">
        <v>34</v>
      </c>
      <c r="B36" s="10">
        <v>34</v>
      </c>
      <c r="C36" s="10"/>
      <c r="D36" s="13"/>
      <c r="E36" s="12"/>
      <c r="F36" s="12"/>
      <c r="G36" s="12"/>
      <c r="H36" s="12"/>
      <c r="I36" s="12">
        <f t="shared" si="5"/>
        <v>0</v>
      </c>
      <c r="J36" s="12">
        <f t="shared" si="6"/>
        <v>0</v>
      </c>
      <c r="K36" s="12">
        <f t="shared" si="7"/>
        <v>0</v>
      </c>
      <c r="L36" s="12">
        <f t="shared" si="0"/>
        <v>0</v>
      </c>
      <c r="M36" s="27"/>
      <c r="N36" s="26">
        <f t="shared" si="1"/>
        <v>0</v>
      </c>
    </row>
    <row r="37" spans="1:14" ht="15.75">
      <c r="A37" s="10">
        <v>35</v>
      </c>
      <c r="B37" s="10">
        <v>35</v>
      </c>
      <c r="C37" s="10"/>
      <c r="D37" s="10"/>
      <c r="E37" s="12"/>
      <c r="F37" s="12"/>
      <c r="G37" s="12"/>
      <c r="H37" s="12"/>
      <c r="I37" s="12">
        <f t="shared" si="5"/>
        <v>0</v>
      </c>
      <c r="J37" s="12">
        <f t="shared" si="6"/>
        <v>0</v>
      </c>
      <c r="K37" s="12">
        <f t="shared" si="7"/>
        <v>0</v>
      </c>
      <c r="L37" s="12">
        <f t="shared" si="0"/>
        <v>0</v>
      </c>
      <c r="M37" s="27"/>
      <c r="N37" s="26">
        <f t="shared" si="1"/>
        <v>0</v>
      </c>
    </row>
    <row r="38" spans="1:14" ht="15.75">
      <c r="A38" s="10">
        <v>36</v>
      </c>
      <c r="B38" s="10">
        <v>36</v>
      </c>
      <c r="C38" s="10"/>
      <c r="D38" s="14"/>
      <c r="E38" s="12"/>
      <c r="F38" s="12"/>
      <c r="G38" s="12"/>
      <c r="H38" s="12"/>
      <c r="I38" s="12">
        <f t="shared" si="5"/>
        <v>0</v>
      </c>
      <c r="J38" s="12">
        <f t="shared" si="6"/>
        <v>0</v>
      </c>
      <c r="K38" s="12">
        <f t="shared" si="7"/>
        <v>0</v>
      </c>
      <c r="L38" s="12">
        <f t="shared" si="0"/>
        <v>0</v>
      </c>
      <c r="M38" s="27"/>
      <c r="N38" s="26">
        <f t="shared" si="1"/>
        <v>0</v>
      </c>
    </row>
    <row r="39" spans="1:14" ht="15.75">
      <c r="A39" s="10">
        <v>37</v>
      </c>
      <c r="B39" s="10">
        <v>37</v>
      </c>
      <c r="C39" s="10"/>
      <c r="D39" s="13"/>
      <c r="E39" s="12"/>
      <c r="F39" s="12"/>
      <c r="G39" s="12"/>
      <c r="H39" s="12"/>
      <c r="I39" s="12">
        <f t="shared" si="5"/>
        <v>0</v>
      </c>
      <c r="J39" s="12">
        <f t="shared" si="6"/>
        <v>0</v>
      </c>
      <c r="K39" s="12">
        <f t="shared" si="7"/>
        <v>0</v>
      </c>
      <c r="L39" s="12">
        <f t="shared" si="0"/>
        <v>0</v>
      </c>
      <c r="M39" s="27"/>
      <c r="N39" s="26">
        <f t="shared" si="1"/>
        <v>0</v>
      </c>
    </row>
    <row r="40" spans="1:14" ht="15.75">
      <c r="A40" s="10">
        <v>38</v>
      </c>
      <c r="B40" s="10">
        <v>38</v>
      </c>
      <c r="C40" s="10"/>
      <c r="D40" s="10"/>
      <c r="E40" s="12"/>
      <c r="F40" s="12"/>
      <c r="G40" s="12"/>
      <c r="H40" s="12"/>
      <c r="I40" s="12">
        <f t="shared" si="5"/>
        <v>0</v>
      </c>
      <c r="J40" s="12">
        <f t="shared" si="6"/>
        <v>0</v>
      </c>
      <c r="K40" s="12">
        <f t="shared" si="7"/>
        <v>0</v>
      </c>
      <c r="L40" s="12">
        <f t="shared" si="0"/>
        <v>0</v>
      </c>
      <c r="M40" s="27"/>
      <c r="N40" s="26">
        <f t="shared" si="1"/>
        <v>0</v>
      </c>
    </row>
    <row r="41" spans="1:14" ht="15.75">
      <c r="A41" s="10">
        <v>39</v>
      </c>
      <c r="B41" s="10">
        <v>39</v>
      </c>
      <c r="C41" s="10"/>
      <c r="D41" s="14"/>
      <c r="E41" s="12"/>
      <c r="F41" s="12"/>
      <c r="G41" s="12"/>
      <c r="H41" s="12"/>
      <c r="I41" s="12">
        <f t="shared" si="5"/>
        <v>0</v>
      </c>
      <c r="J41" s="12">
        <f t="shared" si="6"/>
        <v>0</v>
      </c>
      <c r="K41" s="12">
        <f t="shared" si="7"/>
        <v>0</v>
      </c>
      <c r="L41" s="12">
        <f t="shared" si="0"/>
        <v>0</v>
      </c>
      <c r="M41" s="27"/>
      <c r="N41" s="26">
        <f t="shared" si="1"/>
        <v>0</v>
      </c>
    </row>
    <row r="42" spans="1:14" ht="15.75">
      <c r="A42" s="10">
        <v>40</v>
      </c>
      <c r="B42" s="10">
        <v>40</v>
      </c>
      <c r="C42" s="10"/>
      <c r="D42" s="10"/>
      <c r="E42" s="12"/>
      <c r="F42" s="12"/>
      <c r="G42" s="12"/>
      <c r="H42" s="12"/>
      <c r="I42" s="12">
        <f t="shared" si="5"/>
        <v>0</v>
      </c>
      <c r="J42" s="12">
        <f t="shared" si="6"/>
        <v>0</v>
      </c>
      <c r="K42" s="12">
        <f t="shared" si="7"/>
        <v>0</v>
      </c>
      <c r="L42" s="12">
        <f t="shared" si="0"/>
        <v>0</v>
      </c>
      <c r="M42" s="27"/>
      <c r="N42" s="26">
        <f t="shared" si="1"/>
        <v>0</v>
      </c>
    </row>
    <row r="43" spans="1:14" ht="15.75">
      <c r="A43" s="10">
        <v>41</v>
      </c>
      <c r="B43" s="10">
        <v>41</v>
      </c>
      <c r="D43" s="15"/>
      <c r="E43" s="12"/>
      <c r="F43" s="12"/>
      <c r="G43" s="12"/>
      <c r="H43" s="12"/>
      <c r="I43" s="12">
        <f t="shared" si="5"/>
        <v>0</v>
      </c>
      <c r="J43" s="12">
        <f t="shared" si="6"/>
        <v>0</v>
      </c>
      <c r="K43" s="12">
        <f t="shared" si="7"/>
        <v>0</v>
      </c>
      <c r="L43" s="12">
        <f t="shared" si="0"/>
        <v>0</v>
      </c>
      <c r="M43" s="27"/>
      <c r="N43" s="26">
        <f t="shared" si="1"/>
        <v>0</v>
      </c>
    </row>
    <row r="44" spans="1:14" ht="15.75">
      <c r="A44" s="10">
        <v>42</v>
      </c>
      <c r="B44" s="10">
        <v>42</v>
      </c>
      <c r="C44" s="10"/>
      <c r="D44" s="13"/>
      <c r="E44" s="12"/>
      <c r="F44" s="12"/>
      <c r="G44" s="12"/>
      <c r="H44" s="12"/>
      <c r="I44" s="12">
        <f t="shared" si="5"/>
        <v>0</v>
      </c>
      <c r="J44" s="12">
        <f t="shared" si="6"/>
        <v>0</v>
      </c>
      <c r="K44" s="12">
        <f t="shared" si="7"/>
        <v>0</v>
      </c>
      <c r="L44" s="12">
        <f t="shared" si="0"/>
        <v>0</v>
      </c>
      <c r="M44" s="27"/>
      <c r="N44" s="26">
        <f t="shared" si="1"/>
        <v>0</v>
      </c>
    </row>
    <row r="45" spans="1:14" ht="15" customHeight="1">
      <c r="A45" s="10">
        <v>43</v>
      </c>
      <c r="B45" s="10">
        <v>43</v>
      </c>
      <c r="C45" s="10"/>
      <c r="D45" s="13"/>
      <c r="E45" s="12"/>
      <c r="F45" s="12"/>
      <c r="G45" s="12"/>
      <c r="H45" s="12"/>
      <c r="I45" s="12">
        <f t="shared" si="5"/>
        <v>0</v>
      </c>
      <c r="J45" s="12">
        <f t="shared" si="6"/>
        <v>0</v>
      </c>
      <c r="K45" s="12">
        <f t="shared" si="7"/>
        <v>0</v>
      </c>
      <c r="L45" s="12">
        <f t="shared" si="0"/>
        <v>0</v>
      </c>
      <c r="M45" s="27"/>
      <c r="N45" s="26">
        <f t="shared" si="1"/>
        <v>0</v>
      </c>
    </row>
    <row r="46" spans="1:14" ht="15" customHeight="1">
      <c r="A46" s="10">
        <v>44</v>
      </c>
      <c r="B46" s="10">
        <v>44</v>
      </c>
      <c r="C46" s="10"/>
      <c r="D46" s="13"/>
      <c r="E46" s="12"/>
      <c r="F46" s="12"/>
      <c r="G46" s="12"/>
      <c r="H46" s="12"/>
      <c r="I46" s="12">
        <f t="shared" si="5"/>
        <v>0</v>
      </c>
      <c r="J46" s="12">
        <f t="shared" si="6"/>
        <v>0</v>
      </c>
      <c r="K46" s="12">
        <f t="shared" si="7"/>
        <v>0</v>
      </c>
      <c r="L46" s="12">
        <f t="shared" si="0"/>
        <v>0</v>
      </c>
      <c r="M46" s="27"/>
      <c r="N46" s="26">
        <f t="shared" si="1"/>
        <v>0</v>
      </c>
    </row>
    <row r="47" spans="1:14" ht="15" customHeight="1">
      <c r="A47" s="10">
        <v>45</v>
      </c>
      <c r="B47" s="10">
        <v>45</v>
      </c>
      <c r="C47" s="10"/>
      <c r="D47" s="13"/>
      <c r="E47" s="12"/>
      <c r="F47" s="12"/>
      <c r="G47" s="12"/>
      <c r="H47" s="12"/>
      <c r="I47" s="12">
        <f t="shared" si="5"/>
        <v>0</v>
      </c>
      <c r="J47" s="12">
        <f t="shared" si="6"/>
        <v>0</v>
      </c>
      <c r="K47" s="12">
        <f t="shared" si="7"/>
        <v>0</v>
      </c>
      <c r="L47" s="12">
        <f t="shared" si="0"/>
        <v>0</v>
      </c>
      <c r="M47" s="27"/>
      <c r="N47" s="26">
        <f t="shared" si="1"/>
        <v>0</v>
      </c>
    </row>
    <row r="48" spans="1:14" ht="15" customHeight="1">
      <c r="A48" s="10">
        <v>46</v>
      </c>
      <c r="B48" s="10">
        <v>46</v>
      </c>
      <c r="C48" s="10"/>
      <c r="D48" s="10"/>
      <c r="E48" s="12"/>
      <c r="F48" s="12"/>
      <c r="G48" s="12"/>
      <c r="H48" s="12"/>
      <c r="I48" s="12">
        <f t="shared" si="5"/>
        <v>0</v>
      </c>
      <c r="J48" s="12">
        <f t="shared" si="6"/>
        <v>0</v>
      </c>
      <c r="K48" s="12">
        <f t="shared" si="7"/>
        <v>0</v>
      </c>
      <c r="L48" s="12">
        <f t="shared" si="0"/>
        <v>0</v>
      </c>
      <c r="M48" s="27"/>
      <c r="N48" s="26">
        <f t="shared" si="1"/>
        <v>0</v>
      </c>
    </row>
    <row r="49" spans="1:14" ht="15" customHeight="1">
      <c r="A49" s="10">
        <v>47</v>
      </c>
      <c r="B49" s="10">
        <v>47</v>
      </c>
      <c r="C49" s="10"/>
      <c r="D49" s="10"/>
      <c r="E49" s="12"/>
      <c r="F49" s="12"/>
      <c r="G49" s="12"/>
      <c r="H49" s="12"/>
      <c r="I49" s="12">
        <f t="shared" si="5"/>
        <v>0</v>
      </c>
      <c r="J49" s="12">
        <f t="shared" si="6"/>
        <v>0</v>
      </c>
      <c r="K49" s="12">
        <f t="shared" si="7"/>
        <v>0</v>
      </c>
      <c r="L49" s="12">
        <f t="shared" si="0"/>
        <v>0</v>
      </c>
      <c r="M49" s="27"/>
      <c r="N49" s="26">
        <f t="shared" si="1"/>
        <v>0</v>
      </c>
    </row>
    <row r="50" spans="1:14" ht="15" customHeight="1">
      <c r="A50" s="10">
        <v>48</v>
      </c>
      <c r="B50" s="10">
        <v>48</v>
      </c>
      <c r="C50" s="10"/>
      <c r="D50" s="10"/>
      <c r="E50" s="12"/>
      <c r="F50" s="12"/>
      <c r="G50" s="12"/>
      <c r="H50" s="12"/>
      <c r="I50" s="12">
        <f t="shared" si="5"/>
        <v>0</v>
      </c>
      <c r="J50" s="12">
        <f t="shared" si="6"/>
        <v>0</v>
      </c>
      <c r="K50" s="12">
        <f t="shared" si="7"/>
        <v>0</v>
      </c>
      <c r="L50" s="12">
        <f t="shared" si="0"/>
        <v>0</v>
      </c>
      <c r="M50" s="27"/>
      <c r="N50" s="26">
        <f t="shared" si="1"/>
        <v>0</v>
      </c>
    </row>
    <row r="51" spans="1:14" ht="15" customHeight="1">
      <c r="A51" s="10">
        <v>49</v>
      </c>
      <c r="B51" s="10">
        <v>49</v>
      </c>
      <c r="C51" s="10"/>
      <c r="D51" s="13"/>
      <c r="E51" s="12"/>
      <c r="F51" s="12"/>
      <c r="G51" s="12"/>
      <c r="H51" s="12"/>
      <c r="I51" s="12">
        <f t="shared" si="5"/>
        <v>0</v>
      </c>
      <c r="J51" s="12">
        <f t="shared" si="6"/>
        <v>0</v>
      </c>
      <c r="K51" s="12">
        <f t="shared" si="7"/>
        <v>0</v>
      </c>
      <c r="L51" s="12">
        <f t="shared" si="0"/>
        <v>0</v>
      </c>
      <c r="M51" s="27"/>
      <c r="N51" s="26">
        <f t="shared" si="1"/>
        <v>0</v>
      </c>
    </row>
    <row r="52" spans="1:14" ht="15" customHeight="1">
      <c r="A52" s="10">
        <v>50</v>
      </c>
      <c r="B52" s="10">
        <v>50</v>
      </c>
      <c r="C52" s="10"/>
      <c r="D52" s="14"/>
      <c r="E52" s="12"/>
      <c r="F52" s="12"/>
      <c r="G52" s="12"/>
      <c r="H52" s="12"/>
      <c r="I52" s="12">
        <f t="shared" si="5"/>
        <v>0</v>
      </c>
      <c r="J52" s="12">
        <f t="shared" si="6"/>
        <v>0</v>
      </c>
      <c r="K52" s="12">
        <f t="shared" si="7"/>
        <v>0</v>
      </c>
      <c r="L52" s="12">
        <f t="shared" si="0"/>
        <v>0</v>
      </c>
      <c r="M52" s="27"/>
      <c r="N52" s="26">
        <f t="shared" si="1"/>
        <v>0</v>
      </c>
    </row>
    <row r="53" spans="1:14" ht="15.75">
      <c r="A53" s="10">
        <v>51</v>
      </c>
      <c r="B53" s="10">
        <v>51</v>
      </c>
      <c r="C53" s="10"/>
      <c r="D53" s="10"/>
      <c r="E53" s="12"/>
      <c r="F53" s="12"/>
      <c r="G53" s="12"/>
      <c r="H53" s="12"/>
      <c r="I53" s="12">
        <f t="shared" si="5"/>
        <v>0</v>
      </c>
      <c r="J53" s="12">
        <f t="shared" si="6"/>
        <v>0</v>
      </c>
      <c r="K53" s="12">
        <f t="shared" si="7"/>
        <v>0</v>
      </c>
      <c r="L53" s="12">
        <f>SUM(E53+G53)</f>
        <v>0</v>
      </c>
      <c r="M53" s="27"/>
      <c r="N53" s="26">
        <f t="shared" si="1"/>
        <v>0</v>
      </c>
    </row>
    <row r="54" spans="1:14" ht="15.75">
      <c r="A54" s="10">
        <v>52</v>
      </c>
      <c r="B54" s="10">
        <v>52</v>
      </c>
      <c r="C54" s="10"/>
      <c r="D54" s="10"/>
      <c r="E54" s="12"/>
      <c r="F54" s="12"/>
      <c r="G54" s="12"/>
      <c r="H54" s="12"/>
      <c r="I54" s="12">
        <f t="shared" si="5"/>
        <v>0</v>
      </c>
      <c r="J54" s="12">
        <f t="shared" si="6"/>
        <v>0</v>
      </c>
      <c r="K54" s="12">
        <f t="shared" si="7"/>
        <v>0</v>
      </c>
      <c r="L54" s="12">
        <f aca="true" t="shared" si="8" ref="L54:L66">IF(I54&gt;L$1,I54,0)</f>
        <v>0</v>
      </c>
      <c r="M54" s="27"/>
      <c r="N54" s="26"/>
    </row>
    <row r="55" spans="1:14" ht="15.75">
      <c r="A55" s="10">
        <v>53</v>
      </c>
      <c r="B55" s="10">
        <v>53</v>
      </c>
      <c r="C55" s="10"/>
      <c r="D55" s="14"/>
      <c r="E55" s="12"/>
      <c r="F55" s="12"/>
      <c r="G55" s="12"/>
      <c r="H55" s="12"/>
      <c r="I55" s="12">
        <f t="shared" si="5"/>
        <v>0</v>
      </c>
      <c r="J55" s="12">
        <f t="shared" si="6"/>
        <v>0</v>
      </c>
      <c r="K55" s="12">
        <f t="shared" si="7"/>
        <v>0</v>
      </c>
      <c r="L55" s="12">
        <f t="shared" si="8"/>
        <v>0</v>
      </c>
      <c r="M55" s="27"/>
      <c r="N55" s="26"/>
    </row>
    <row r="56" spans="1:14" ht="15.75">
      <c r="A56" s="10">
        <v>54</v>
      </c>
      <c r="B56" s="10">
        <v>54</v>
      </c>
      <c r="C56" s="10"/>
      <c r="D56" s="13"/>
      <c r="E56" s="12"/>
      <c r="F56" s="12"/>
      <c r="G56" s="12"/>
      <c r="H56" s="12"/>
      <c r="I56" s="12">
        <f t="shared" si="5"/>
        <v>0</v>
      </c>
      <c r="J56" s="12">
        <f t="shared" si="6"/>
        <v>0</v>
      </c>
      <c r="K56" s="12">
        <f t="shared" si="7"/>
        <v>0</v>
      </c>
      <c r="L56" s="12">
        <f t="shared" si="8"/>
        <v>0</v>
      </c>
      <c r="M56" s="27"/>
      <c r="N56" s="26"/>
    </row>
    <row r="57" spans="1:14" ht="15.75">
      <c r="A57" s="10">
        <v>55</v>
      </c>
      <c r="B57" s="10">
        <v>55</v>
      </c>
      <c r="C57" s="10"/>
      <c r="D57" s="10"/>
      <c r="E57" s="12"/>
      <c r="F57" s="12"/>
      <c r="G57" s="12"/>
      <c r="H57" s="12"/>
      <c r="I57" s="12">
        <f t="shared" si="5"/>
        <v>0</v>
      </c>
      <c r="J57" s="12">
        <f t="shared" si="6"/>
        <v>0</v>
      </c>
      <c r="K57" s="12">
        <f t="shared" si="7"/>
        <v>0</v>
      </c>
      <c r="L57" s="12">
        <f t="shared" si="8"/>
        <v>0</v>
      </c>
      <c r="M57" s="27"/>
      <c r="N57" s="26"/>
    </row>
    <row r="58" spans="1:14" ht="15.75">
      <c r="A58" s="10">
        <v>56</v>
      </c>
      <c r="B58" s="10">
        <v>56</v>
      </c>
      <c r="C58" s="10"/>
      <c r="D58" s="10"/>
      <c r="E58" s="12"/>
      <c r="F58" s="12"/>
      <c r="G58" s="12"/>
      <c r="H58" s="12"/>
      <c r="I58" s="12">
        <f t="shared" si="5"/>
        <v>0</v>
      </c>
      <c r="J58" s="12">
        <f t="shared" si="6"/>
        <v>0</v>
      </c>
      <c r="K58" s="12">
        <f t="shared" si="7"/>
        <v>0</v>
      </c>
      <c r="L58" s="12">
        <f t="shared" si="8"/>
        <v>0</v>
      </c>
      <c r="M58" s="27"/>
      <c r="N58" s="26"/>
    </row>
    <row r="59" spans="1:14" ht="15.75">
      <c r="A59" s="10">
        <v>57</v>
      </c>
      <c r="B59" s="10">
        <v>57</v>
      </c>
      <c r="C59" s="10"/>
      <c r="D59" s="13"/>
      <c r="E59" s="12"/>
      <c r="F59" s="12"/>
      <c r="G59" s="12"/>
      <c r="H59" s="12"/>
      <c r="I59" s="12">
        <f t="shared" si="5"/>
        <v>0</v>
      </c>
      <c r="J59" s="12">
        <f t="shared" si="6"/>
        <v>0</v>
      </c>
      <c r="K59" s="12">
        <f t="shared" si="7"/>
        <v>0</v>
      </c>
      <c r="L59" s="12">
        <f t="shared" si="8"/>
        <v>0</v>
      </c>
      <c r="M59" s="27"/>
      <c r="N59" s="26"/>
    </row>
    <row r="60" spans="1:14" ht="15.75">
      <c r="A60" s="10">
        <v>58</v>
      </c>
      <c r="B60" s="10">
        <v>58</v>
      </c>
      <c r="C60" s="10"/>
      <c r="D60" s="13"/>
      <c r="E60" s="12"/>
      <c r="F60" s="12"/>
      <c r="G60" s="12"/>
      <c r="H60" s="12"/>
      <c r="I60" s="12">
        <f t="shared" si="5"/>
        <v>0</v>
      </c>
      <c r="J60" s="12">
        <f t="shared" si="6"/>
        <v>0</v>
      </c>
      <c r="K60" s="12">
        <f t="shared" si="7"/>
        <v>0</v>
      </c>
      <c r="L60" s="12">
        <f t="shared" si="8"/>
        <v>0</v>
      </c>
      <c r="M60" s="27"/>
      <c r="N60" s="26"/>
    </row>
    <row r="61" spans="1:14" ht="15.75">
      <c r="A61" s="10">
        <v>59</v>
      </c>
      <c r="B61" s="10">
        <v>59</v>
      </c>
      <c r="C61" s="10"/>
      <c r="D61" s="13"/>
      <c r="E61" s="12"/>
      <c r="F61" s="12"/>
      <c r="G61" s="12"/>
      <c r="H61" s="12"/>
      <c r="I61" s="12">
        <f t="shared" si="5"/>
        <v>0</v>
      </c>
      <c r="J61" s="12">
        <f t="shared" si="6"/>
        <v>0</v>
      </c>
      <c r="K61" s="12">
        <f t="shared" si="7"/>
        <v>0</v>
      </c>
      <c r="L61" s="12">
        <f t="shared" si="8"/>
        <v>0</v>
      </c>
      <c r="M61" s="27"/>
      <c r="N61" s="26"/>
    </row>
    <row r="62" spans="1:14" ht="15.75">
      <c r="A62" s="10">
        <v>60</v>
      </c>
      <c r="B62" s="10">
        <v>60</v>
      </c>
      <c r="C62" s="10"/>
      <c r="D62" s="13"/>
      <c r="E62" s="12"/>
      <c r="F62" s="12"/>
      <c r="G62" s="12"/>
      <c r="H62" s="12"/>
      <c r="I62" s="12">
        <f t="shared" si="5"/>
        <v>0</v>
      </c>
      <c r="J62" s="12">
        <f t="shared" si="6"/>
        <v>0</v>
      </c>
      <c r="K62" s="12">
        <f t="shared" si="7"/>
        <v>0</v>
      </c>
      <c r="L62" s="12">
        <f t="shared" si="8"/>
        <v>0</v>
      </c>
      <c r="M62" s="27"/>
      <c r="N62" s="26"/>
    </row>
    <row r="63" spans="1:14" ht="15.75">
      <c r="A63" s="10">
        <v>61</v>
      </c>
      <c r="B63" s="10">
        <v>61</v>
      </c>
      <c r="C63" s="10"/>
      <c r="D63" s="14"/>
      <c r="E63" s="12"/>
      <c r="F63" s="12"/>
      <c r="G63" s="12"/>
      <c r="H63" s="12"/>
      <c r="I63" s="12">
        <f t="shared" si="5"/>
        <v>0</v>
      </c>
      <c r="J63" s="12">
        <f t="shared" si="6"/>
        <v>0</v>
      </c>
      <c r="K63" s="12">
        <f t="shared" si="7"/>
        <v>0</v>
      </c>
      <c r="L63" s="12">
        <f t="shared" si="8"/>
        <v>0</v>
      </c>
      <c r="M63" s="27"/>
      <c r="N63" s="26"/>
    </row>
    <row r="64" spans="1:14" ht="15.75">
      <c r="A64" s="10">
        <v>62</v>
      </c>
      <c r="B64" s="10">
        <v>62</v>
      </c>
      <c r="C64" s="10"/>
      <c r="D64" s="10"/>
      <c r="E64" s="12"/>
      <c r="F64" s="12"/>
      <c r="G64" s="12"/>
      <c r="H64" s="12"/>
      <c r="I64" s="12">
        <f t="shared" si="5"/>
        <v>0</v>
      </c>
      <c r="J64" s="12">
        <f t="shared" si="6"/>
        <v>0</v>
      </c>
      <c r="K64" s="12">
        <f t="shared" si="7"/>
        <v>0</v>
      </c>
      <c r="L64" s="12">
        <f t="shared" si="8"/>
        <v>0</v>
      </c>
      <c r="M64" s="27"/>
      <c r="N64" s="26"/>
    </row>
    <row r="65" spans="1:14" ht="15.75">
      <c r="A65" s="10">
        <v>63</v>
      </c>
      <c r="B65" s="10">
        <v>63</v>
      </c>
      <c r="C65" s="10"/>
      <c r="D65" s="13"/>
      <c r="E65" s="12"/>
      <c r="F65" s="12"/>
      <c r="G65" s="12"/>
      <c r="H65" s="12"/>
      <c r="I65" s="12">
        <f t="shared" si="5"/>
        <v>0</v>
      </c>
      <c r="J65" s="12">
        <f t="shared" si="6"/>
        <v>0</v>
      </c>
      <c r="K65" s="12">
        <f t="shared" si="7"/>
        <v>0</v>
      </c>
      <c r="L65" s="12">
        <f t="shared" si="8"/>
        <v>0</v>
      </c>
      <c r="M65" s="27"/>
      <c r="N65" s="26"/>
    </row>
    <row r="66" spans="1:14" ht="15.75">
      <c r="A66" s="10">
        <v>64</v>
      </c>
      <c r="B66" s="10">
        <v>64</v>
      </c>
      <c r="C66" s="10"/>
      <c r="D66" s="13"/>
      <c r="E66" s="12"/>
      <c r="F66" s="12"/>
      <c r="G66" s="12"/>
      <c r="H66" s="12"/>
      <c r="I66" s="12">
        <f t="shared" si="5"/>
        <v>0</v>
      </c>
      <c r="J66" s="12">
        <f t="shared" si="6"/>
        <v>0</v>
      </c>
      <c r="K66" s="12">
        <f t="shared" si="7"/>
        <v>0</v>
      </c>
      <c r="L66" s="12">
        <f t="shared" si="8"/>
        <v>0</v>
      </c>
      <c r="M66" s="27"/>
      <c r="N66" s="26"/>
    </row>
    <row r="67" spans="1:14" ht="15.75">
      <c r="A67" s="10">
        <v>65</v>
      </c>
      <c r="B67" s="10">
        <v>65</v>
      </c>
      <c r="C67" s="10"/>
      <c r="D67" s="13"/>
      <c r="E67" s="12"/>
      <c r="F67" s="12"/>
      <c r="G67" s="12"/>
      <c r="H67" s="12"/>
      <c r="I67" s="12">
        <f aca="true" t="shared" si="9" ref="I67:I98">MIN(E67:G67)</f>
        <v>0</v>
      </c>
      <c r="J67" s="12">
        <f aca="true" t="shared" si="10" ref="J67:J98">IF(I67&lt;K$1,I67,0)</f>
        <v>0</v>
      </c>
      <c r="K67" s="12">
        <f aca="true" t="shared" si="11" ref="K67:K98">IF(J67=0,IF(I67&lt;L$1,I67,0),0)</f>
        <v>0</v>
      </c>
      <c r="L67" s="12">
        <f aca="true" t="shared" si="12" ref="L67:L100">IF(I67&gt;L$1,I67,0)</f>
        <v>0</v>
      </c>
      <c r="M67" s="27"/>
      <c r="N67" s="26"/>
    </row>
    <row r="68" spans="1:14" ht="15.75">
      <c r="A68" s="10">
        <v>66</v>
      </c>
      <c r="B68" s="10">
        <v>66</v>
      </c>
      <c r="C68" s="10"/>
      <c r="D68" s="10"/>
      <c r="E68" s="12"/>
      <c r="F68" s="12"/>
      <c r="G68" s="12"/>
      <c r="H68" s="12"/>
      <c r="I68" s="12">
        <f t="shared" si="9"/>
        <v>0</v>
      </c>
      <c r="J68" s="12">
        <f t="shared" si="10"/>
        <v>0</v>
      </c>
      <c r="K68" s="12">
        <f t="shared" si="11"/>
        <v>0</v>
      </c>
      <c r="L68" s="12">
        <f t="shared" si="12"/>
        <v>0</v>
      </c>
      <c r="M68" s="27"/>
      <c r="N68" s="26"/>
    </row>
    <row r="69" spans="1:14" ht="15.75">
      <c r="A69" s="10">
        <v>67</v>
      </c>
      <c r="B69" s="10">
        <v>67</v>
      </c>
      <c r="C69" s="10"/>
      <c r="D69" s="10"/>
      <c r="E69" s="12"/>
      <c r="F69" s="12"/>
      <c r="G69" s="12"/>
      <c r="H69" s="12"/>
      <c r="I69" s="12">
        <f t="shared" si="9"/>
        <v>0</v>
      </c>
      <c r="J69" s="12">
        <f t="shared" si="10"/>
        <v>0</v>
      </c>
      <c r="K69" s="12">
        <f t="shared" si="11"/>
        <v>0</v>
      </c>
      <c r="L69" s="12">
        <f t="shared" si="12"/>
        <v>0</v>
      </c>
      <c r="M69" s="27"/>
      <c r="N69" s="26"/>
    </row>
    <row r="70" spans="1:14" ht="15.75">
      <c r="A70" s="10">
        <v>68</v>
      </c>
      <c r="B70" s="10">
        <v>68</v>
      </c>
      <c r="C70" s="10"/>
      <c r="D70" s="10"/>
      <c r="E70" s="12"/>
      <c r="F70" s="12"/>
      <c r="G70" s="12"/>
      <c r="H70" s="12"/>
      <c r="I70" s="12">
        <f t="shared" si="9"/>
        <v>0</v>
      </c>
      <c r="J70" s="12">
        <f t="shared" si="10"/>
        <v>0</v>
      </c>
      <c r="K70" s="12">
        <f t="shared" si="11"/>
        <v>0</v>
      </c>
      <c r="L70" s="12">
        <f t="shared" si="12"/>
        <v>0</v>
      </c>
      <c r="M70" s="27"/>
      <c r="N70" s="26"/>
    </row>
    <row r="71" spans="1:14" ht="15.75">
      <c r="A71" s="10">
        <v>69</v>
      </c>
      <c r="B71" s="10">
        <v>69</v>
      </c>
      <c r="C71" s="10"/>
      <c r="D71" s="13"/>
      <c r="E71" s="12"/>
      <c r="F71" s="12"/>
      <c r="G71" s="12"/>
      <c r="H71" s="12"/>
      <c r="I71" s="12">
        <f t="shared" si="9"/>
        <v>0</v>
      </c>
      <c r="J71" s="12">
        <f t="shared" si="10"/>
        <v>0</v>
      </c>
      <c r="K71" s="12">
        <f t="shared" si="11"/>
        <v>0</v>
      </c>
      <c r="L71" s="12">
        <f t="shared" si="12"/>
        <v>0</v>
      </c>
      <c r="M71" s="27"/>
      <c r="N71" s="26"/>
    </row>
    <row r="72" spans="1:14" ht="15.75">
      <c r="A72" s="10">
        <v>70</v>
      </c>
      <c r="B72" s="10">
        <v>70</v>
      </c>
      <c r="C72" s="10"/>
      <c r="D72" s="13"/>
      <c r="E72" s="12"/>
      <c r="F72" s="12"/>
      <c r="G72" s="12"/>
      <c r="H72" s="12"/>
      <c r="I72" s="12">
        <f t="shared" si="9"/>
        <v>0</v>
      </c>
      <c r="J72" s="12">
        <f t="shared" si="10"/>
        <v>0</v>
      </c>
      <c r="K72" s="12">
        <f t="shared" si="11"/>
        <v>0</v>
      </c>
      <c r="L72" s="12">
        <f t="shared" si="12"/>
        <v>0</v>
      </c>
      <c r="M72" s="27"/>
      <c r="N72" s="26"/>
    </row>
    <row r="73" spans="1:14" ht="15.75">
      <c r="A73" s="10">
        <v>71</v>
      </c>
      <c r="B73" s="10">
        <v>71</v>
      </c>
      <c r="C73" s="10"/>
      <c r="D73" s="14"/>
      <c r="E73" s="12"/>
      <c r="F73" s="12"/>
      <c r="G73" s="12"/>
      <c r="H73" s="12"/>
      <c r="I73" s="12">
        <f t="shared" si="9"/>
        <v>0</v>
      </c>
      <c r="J73" s="12">
        <f t="shared" si="10"/>
        <v>0</v>
      </c>
      <c r="K73" s="12">
        <f t="shared" si="11"/>
        <v>0</v>
      </c>
      <c r="L73" s="12">
        <f t="shared" si="12"/>
        <v>0</v>
      </c>
      <c r="M73" s="27"/>
      <c r="N73" s="26"/>
    </row>
    <row r="74" spans="1:14" ht="15.75">
      <c r="A74" s="10">
        <v>72</v>
      </c>
      <c r="B74" s="10">
        <v>72</v>
      </c>
      <c r="C74" s="10"/>
      <c r="D74" s="14"/>
      <c r="E74" s="12"/>
      <c r="F74" s="12"/>
      <c r="G74" s="12"/>
      <c r="H74" s="12"/>
      <c r="I74" s="12">
        <f t="shared" si="9"/>
        <v>0</v>
      </c>
      <c r="J74" s="12">
        <f t="shared" si="10"/>
        <v>0</v>
      </c>
      <c r="K74" s="12">
        <f t="shared" si="11"/>
        <v>0</v>
      </c>
      <c r="L74" s="12">
        <f t="shared" si="12"/>
        <v>0</v>
      </c>
      <c r="M74" s="27"/>
      <c r="N74" s="26"/>
    </row>
    <row r="75" spans="1:14" ht="15.75">
      <c r="A75" s="10">
        <v>73</v>
      </c>
      <c r="B75" s="10">
        <v>73</v>
      </c>
      <c r="C75" s="10"/>
      <c r="D75" s="13"/>
      <c r="E75" s="12"/>
      <c r="F75" s="12"/>
      <c r="G75" s="12"/>
      <c r="H75" s="12"/>
      <c r="I75" s="12">
        <f t="shared" si="9"/>
        <v>0</v>
      </c>
      <c r="J75" s="12">
        <f t="shared" si="10"/>
        <v>0</v>
      </c>
      <c r="K75" s="12">
        <f t="shared" si="11"/>
        <v>0</v>
      </c>
      <c r="L75" s="12">
        <f t="shared" si="12"/>
        <v>0</v>
      </c>
      <c r="M75" s="27"/>
      <c r="N75" s="26"/>
    </row>
    <row r="76" spans="1:14" ht="15.75">
      <c r="A76" s="10">
        <v>74</v>
      </c>
      <c r="B76" s="10">
        <v>74</v>
      </c>
      <c r="C76" s="10"/>
      <c r="D76" s="13"/>
      <c r="E76" s="12"/>
      <c r="F76" s="12"/>
      <c r="G76" s="12"/>
      <c r="H76" s="12"/>
      <c r="I76" s="12">
        <f t="shared" si="9"/>
        <v>0</v>
      </c>
      <c r="J76" s="12">
        <f t="shared" si="10"/>
        <v>0</v>
      </c>
      <c r="K76" s="12">
        <f t="shared" si="11"/>
        <v>0</v>
      </c>
      <c r="L76" s="12">
        <f t="shared" si="12"/>
        <v>0</v>
      </c>
      <c r="M76" s="27"/>
      <c r="N76" s="26"/>
    </row>
    <row r="77" spans="1:14" ht="15.75">
      <c r="A77" s="10">
        <v>75</v>
      </c>
      <c r="B77" s="10">
        <v>75</v>
      </c>
      <c r="C77" s="10"/>
      <c r="D77" s="10"/>
      <c r="E77" s="12"/>
      <c r="F77" s="12"/>
      <c r="G77" s="12"/>
      <c r="H77" s="12"/>
      <c r="I77" s="12">
        <f t="shared" si="9"/>
        <v>0</v>
      </c>
      <c r="J77" s="12">
        <f t="shared" si="10"/>
        <v>0</v>
      </c>
      <c r="K77" s="12">
        <f t="shared" si="11"/>
        <v>0</v>
      </c>
      <c r="L77" s="12">
        <f t="shared" si="12"/>
        <v>0</v>
      </c>
      <c r="M77" s="27"/>
      <c r="N77" s="26"/>
    </row>
    <row r="78" spans="1:14" ht="15.75">
      <c r="A78" s="10">
        <v>76</v>
      </c>
      <c r="B78" s="10">
        <v>76</v>
      </c>
      <c r="C78" s="10"/>
      <c r="D78" s="10"/>
      <c r="E78" s="12"/>
      <c r="F78" s="12"/>
      <c r="G78" s="12"/>
      <c r="H78" s="12"/>
      <c r="I78" s="12">
        <f t="shared" si="9"/>
        <v>0</v>
      </c>
      <c r="J78" s="12">
        <f t="shared" si="10"/>
        <v>0</v>
      </c>
      <c r="K78" s="12">
        <f t="shared" si="11"/>
        <v>0</v>
      </c>
      <c r="L78" s="12">
        <f t="shared" si="12"/>
        <v>0</v>
      </c>
      <c r="M78" s="27"/>
      <c r="N78" s="26"/>
    </row>
    <row r="79" spans="1:14" ht="15.75">
      <c r="A79" s="10">
        <v>77</v>
      </c>
      <c r="B79" s="10">
        <v>77</v>
      </c>
      <c r="C79" s="10"/>
      <c r="D79" s="14"/>
      <c r="E79" s="12"/>
      <c r="F79" s="12"/>
      <c r="G79" s="12"/>
      <c r="H79" s="12"/>
      <c r="I79" s="12">
        <f t="shared" si="9"/>
        <v>0</v>
      </c>
      <c r="J79" s="12">
        <f t="shared" si="10"/>
        <v>0</v>
      </c>
      <c r="K79" s="12">
        <f t="shared" si="11"/>
        <v>0</v>
      </c>
      <c r="L79" s="12">
        <f t="shared" si="12"/>
        <v>0</v>
      </c>
      <c r="M79" s="27"/>
      <c r="N79" s="26"/>
    </row>
    <row r="80" spans="1:14" ht="15.75">
      <c r="A80" s="10">
        <v>78</v>
      </c>
      <c r="B80" s="10">
        <v>78</v>
      </c>
      <c r="C80" s="10"/>
      <c r="D80" s="13"/>
      <c r="E80" s="12"/>
      <c r="F80" s="12"/>
      <c r="G80" s="12"/>
      <c r="H80" s="12"/>
      <c r="I80" s="12">
        <f t="shared" si="9"/>
        <v>0</v>
      </c>
      <c r="J80" s="12">
        <f t="shared" si="10"/>
        <v>0</v>
      </c>
      <c r="K80" s="12">
        <f t="shared" si="11"/>
        <v>0</v>
      </c>
      <c r="L80" s="12">
        <f t="shared" si="12"/>
        <v>0</v>
      </c>
      <c r="M80" s="27"/>
      <c r="N80" s="26"/>
    </row>
    <row r="81" spans="1:14" ht="15.75">
      <c r="A81" s="10">
        <v>79</v>
      </c>
      <c r="B81" s="10">
        <v>79</v>
      </c>
      <c r="C81" s="10"/>
      <c r="D81" s="10"/>
      <c r="E81" s="12"/>
      <c r="F81" s="12"/>
      <c r="G81" s="12"/>
      <c r="H81" s="12"/>
      <c r="I81" s="12">
        <f t="shared" si="9"/>
        <v>0</v>
      </c>
      <c r="J81" s="12">
        <f t="shared" si="10"/>
        <v>0</v>
      </c>
      <c r="K81" s="12">
        <f t="shared" si="11"/>
        <v>0</v>
      </c>
      <c r="L81" s="12">
        <f t="shared" si="12"/>
        <v>0</v>
      </c>
      <c r="M81" s="27"/>
      <c r="N81" s="26"/>
    </row>
    <row r="82" spans="1:14" ht="15.75">
      <c r="A82" s="10">
        <v>80</v>
      </c>
      <c r="B82" s="10">
        <v>80</v>
      </c>
      <c r="C82" s="10"/>
      <c r="D82" s="10"/>
      <c r="E82" s="12"/>
      <c r="F82" s="12"/>
      <c r="G82" s="12"/>
      <c r="H82" s="12"/>
      <c r="I82" s="12">
        <f t="shared" si="9"/>
        <v>0</v>
      </c>
      <c r="J82" s="12">
        <f t="shared" si="10"/>
        <v>0</v>
      </c>
      <c r="K82" s="12">
        <f t="shared" si="11"/>
        <v>0</v>
      </c>
      <c r="L82" s="12">
        <f t="shared" si="12"/>
        <v>0</v>
      </c>
      <c r="M82" s="27"/>
      <c r="N82" s="26"/>
    </row>
    <row r="83" spans="1:14" ht="15.75">
      <c r="A83" s="10">
        <v>81</v>
      </c>
      <c r="B83" s="10">
        <v>81</v>
      </c>
      <c r="C83" s="10"/>
      <c r="D83" s="13"/>
      <c r="E83" s="12"/>
      <c r="F83" s="12"/>
      <c r="G83" s="12"/>
      <c r="H83" s="12"/>
      <c r="I83" s="12">
        <f t="shared" si="9"/>
        <v>0</v>
      </c>
      <c r="J83" s="12">
        <f t="shared" si="10"/>
        <v>0</v>
      </c>
      <c r="K83" s="12">
        <f t="shared" si="11"/>
        <v>0</v>
      </c>
      <c r="L83" s="12">
        <f t="shared" si="12"/>
        <v>0</v>
      </c>
      <c r="M83" s="27"/>
      <c r="N83" s="26"/>
    </row>
    <row r="84" spans="1:14" ht="15.75">
      <c r="A84" s="10">
        <v>82</v>
      </c>
      <c r="B84" s="10">
        <v>82</v>
      </c>
      <c r="C84" s="10"/>
      <c r="D84" s="13"/>
      <c r="E84" s="12"/>
      <c r="F84" s="12"/>
      <c r="G84" s="12"/>
      <c r="H84" s="12"/>
      <c r="I84" s="12">
        <f t="shared" si="9"/>
        <v>0</v>
      </c>
      <c r="J84" s="12">
        <f t="shared" si="10"/>
        <v>0</v>
      </c>
      <c r="K84" s="12">
        <f t="shared" si="11"/>
        <v>0</v>
      </c>
      <c r="L84" s="12">
        <f t="shared" si="12"/>
        <v>0</v>
      </c>
      <c r="M84" s="27"/>
      <c r="N84" s="26"/>
    </row>
    <row r="85" spans="1:14" ht="15.75">
      <c r="A85" s="10">
        <v>83</v>
      </c>
      <c r="B85" s="10">
        <v>83</v>
      </c>
      <c r="C85" s="10"/>
      <c r="D85" s="13"/>
      <c r="E85" s="12"/>
      <c r="F85" s="12"/>
      <c r="G85" s="12"/>
      <c r="H85" s="12"/>
      <c r="I85" s="12">
        <f t="shared" si="9"/>
        <v>0</v>
      </c>
      <c r="J85" s="12">
        <f t="shared" si="10"/>
        <v>0</v>
      </c>
      <c r="K85" s="12">
        <f t="shared" si="11"/>
        <v>0</v>
      </c>
      <c r="L85" s="12">
        <f t="shared" si="12"/>
        <v>0</v>
      </c>
      <c r="M85" s="27"/>
      <c r="N85" s="26"/>
    </row>
    <row r="86" spans="1:14" ht="15.75">
      <c r="A86" s="10">
        <v>84</v>
      </c>
      <c r="B86" s="10">
        <v>84</v>
      </c>
      <c r="C86" s="10"/>
      <c r="D86" s="13"/>
      <c r="E86" s="12"/>
      <c r="F86" s="12"/>
      <c r="G86" s="12"/>
      <c r="H86" s="12"/>
      <c r="I86" s="12">
        <f t="shared" si="9"/>
        <v>0</v>
      </c>
      <c r="J86" s="12">
        <f t="shared" si="10"/>
        <v>0</v>
      </c>
      <c r="K86" s="12">
        <f t="shared" si="11"/>
        <v>0</v>
      </c>
      <c r="L86" s="12">
        <f t="shared" si="12"/>
        <v>0</v>
      </c>
      <c r="M86" s="27"/>
      <c r="N86" s="26"/>
    </row>
    <row r="87" spans="1:14" ht="15.75">
      <c r="A87" s="10">
        <v>85</v>
      </c>
      <c r="B87" s="10">
        <v>85</v>
      </c>
      <c r="C87" s="10"/>
      <c r="D87" s="13"/>
      <c r="E87" s="12"/>
      <c r="F87" s="12"/>
      <c r="G87" s="12"/>
      <c r="H87" s="12"/>
      <c r="I87" s="12">
        <f t="shared" si="9"/>
        <v>0</v>
      </c>
      <c r="J87" s="12">
        <f t="shared" si="10"/>
        <v>0</v>
      </c>
      <c r="K87" s="12">
        <f t="shared" si="11"/>
        <v>0</v>
      </c>
      <c r="L87" s="12">
        <f t="shared" si="12"/>
        <v>0</v>
      </c>
      <c r="M87" s="27"/>
      <c r="N87" s="26"/>
    </row>
    <row r="88" spans="1:14" ht="15.75">
      <c r="A88" s="10">
        <v>86</v>
      </c>
      <c r="B88" s="10">
        <v>86</v>
      </c>
      <c r="C88" s="10"/>
      <c r="D88" s="10"/>
      <c r="E88" s="12"/>
      <c r="F88" s="12"/>
      <c r="G88" s="12"/>
      <c r="H88" s="12"/>
      <c r="I88" s="12">
        <f t="shared" si="9"/>
        <v>0</v>
      </c>
      <c r="J88" s="12">
        <f t="shared" si="10"/>
        <v>0</v>
      </c>
      <c r="K88" s="12">
        <f t="shared" si="11"/>
        <v>0</v>
      </c>
      <c r="L88" s="12">
        <f t="shared" si="12"/>
        <v>0</v>
      </c>
      <c r="M88" s="27"/>
      <c r="N88" s="26"/>
    </row>
    <row r="89" spans="1:14" ht="15.75">
      <c r="A89" s="10">
        <v>87</v>
      </c>
      <c r="B89" s="10">
        <v>87</v>
      </c>
      <c r="C89" s="10"/>
      <c r="D89" s="13"/>
      <c r="E89" s="12"/>
      <c r="F89" s="12"/>
      <c r="G89" s="12"/>
      <c r="H89" s="12"/>
      <c r="I89" s="12">
        <f t="shared" si="9"/>
        <v>0</v>
      </c>
      <c r="J89" s="12">
        <f t="shared" si="10"/>
        <v>0</v>
      </c>
      <c r="K89" s="12">
        <f t="shared" si="11"/>
        <v>0</v>
      </c>
      <c r="L89" s="12">
        <f t="shared" si="12"/>
        <v>0</v>
      </c>
      <c r="M89" s="27"/>
      <c r="N89" s="26"/>
    </row>
    <row r="90" spans="1:14" ht="15.75">
      <c r="A90" s="10">
        <v>88</v>
      </c>
      <c r="B90" s="10">
        <v>88</v>
      </c>
      <c r="C90" s="10"/>
      <c r="D90" s="10"/>
      <c r="E90" s="12"/>
      <c r="F90" s="12"/>
      <c r="G90" s="12"/>
      <c r="H90" s="12"/>
      <c r="I90" s="12">
        <f t="shared" si="9"/>
        <v>0</v>
      </c>
      <c r="J90" s="12">
        <f t="shared" si="10"/>
        <v>0</v>
      </c>
      <c r="K90" s="12">
        <f t="shared" si="11"/>
        <v>0</v>
      </c>
      <c r="L90" s="12">
        <f t="shared" si="12"/>
        <v>0</v>
      </c>
      <c r="M90" s="27"/>
      <c r="N90" s="26"/>
    </row>
    <row r="91" spans="1:14" ht="15.75">
      <c r="A91" s="10">
        <v>89</v>
      </c>
      <c r="B91" s="10">
        <v>89</v>
      </c>
      <c r="C91" s="10"/>
      <c r="D91" s="13"/>
      <c r="E91" s="12"/>
      <c r="F91" s="12"/>
      <c r="G91" s="12"/>
      <c r="H91" s="12"/>
      <c r="I91" s="12">
        <f t="shared" si="9"/>
        <v>0</v>
      </c>
      <c r="J91" s="12">
        <f t="shared" si="10"/>
        <v>0</v>
      </c>
      <c r="K91" s="12">
        <f t="shared" si="11"/>
        <v>0</v>
      </c>
      <c r="L91" s="12">
        <f t="shared" si="12"/>
        <v>0</v>
      </c>
      <c r="M91" s="27"/>
      <c r="N91" s="26"/>
    </row>
    <row r="92" spans="1:14" ht="15.75">
      <c r="A92" s="10">
        <v>90</v>
      </c>
      <c r="B92" s="10">
        <v>90</v>
      </c>
      <c r="C92" s="10"/>
      <c r="D92" s="14"/>
      <c r="E92" s="12"/>
      <c r="F92" s="12"/>
      <c r="G92" s="12"/>
      <c r="H92" s="12"/>
      <c r="I92" s="12">
        <f t="shared" si="9"/>
        <v>0</v>
      </c>
      <c r="J92" s="12">
        <f t="shared" si="10"/>
        <v>0</v>
      </c>
      <c r="K92" s="12">
        <f t="shared" si="11"/>
        <v>0</v>
      </c>
      <c r="L92" s="12">
        <f t="shared" si="12"/>
        <v>0</v>
      </c>
      <c r="M92" s="27"/>
      <c r="N92" s="26"/>
    </row>
    <row r="93" spans="1:14" ht="15.75">
      <c r="A93" s="10">
        <v>91</v>
      </c>
      <c r="B93" s="10">
        <v>91</v>
      </c>
      <c r="C93" s="10"/>
      <c r="D93" s="13"/>
      <c r="E93" s="12"/>
      <c r="F93" s="12"/>
      <c r="G93" s="12"/>
      <c r="H93" s="12"/>
      <c r="I93" s="12">
        <f t="shared" si="9"/>
        <v>0</v>
      </c>
      <c r="J93" s="12">
        <f t="shared" si="10"/>
        <v>0</v>
      </c>
      <c r="K93" s="12">
        <f t="shared" si="11"/>
        <v>0</v>
      </c>
      <c r="L93" s="12">
        <f t="shared" si="12"/>
        <v>0</v>
      </c>
      <c r="M93" s="27"/>
      <c r="N93" s="26"/>
    </row>
    <row r="94" spans="1:14" ht="15.75">
      <c r="A94" s="10">
        <v>92</v>
      </c>
      <c r="B94" s="10">
        <v>92</v>
      </c>
      <c r="C94" s="10"/>
      <c r="D94" s="13"/>
      <c r="E94" s="12"/>
      <c r="F94" s="12"/>
      <c r="G94" s="12"/>
      <c r="H94" s="12"/>
      <c r="I94" s="12">
        <f t="shared" si="9"/>
        <v>0</v>
      </c>
      <c r="J94" s="12">
        <f t="shared" si="10"/>
        <v>0</v>
      </c>
      <c r="K94" s="12">
        <f t="shared" si="11"/>
        <v>0</v>
      </c>
      <c r="L94" s="12">
        <f t="shared" si="12"/>
        <v>0</v>
      </c>
      <c r="M94" s="27"/>
      <c r="N94" s="26"/>
    </row>
    <row r="95" spans="1:14" ht="15.75">
      <c r="A95" s="10">
        <v>93</v>
      </c>
      <c r="B95" s="10">
        <v>93</v>
      </c>
      <c r="C95" s="10"/>
      <c r="D95" s="10"/>
      <c r="E95" s="12"/>
      <c r="F95" s="12"/>
      <c r="G95" s="12"/>
      <c r="H95" s="12"/>
      <c r="I95" s="12">
        <f t="shared" si="9"/>
        <v>0</v>
      </c>
      <c r="J95" s="12">
        <f t="shared" si="10"/>
        <v>0</v>
      </c>
      <c r="K95" s="12">
        <f t="shared" si="11"/>
        <v>0</v>
      </c>
      <c r="L95" s="12">
        <f t="shared" si="12"/>
        <v>0</v>
      </c>
      <c r="M95" s="27"/>
      <c r="N95" s="26"/>
    </row>
    <row r="96" spans="1:14" ht="15.75">
      <c r="A96" s="10">
        <v>94</v>
      </c>
      <c r="B96" s="10">
        <v>94</v>
      </c>
      <c r="C96" s="10"/>
      <c r="D96" s="13"/>
      <c r="E96" s="12"/>
      <c r="F96" s="12"/>
      <c r="G96" s="12"/>
      <c r="H96" s="12"/>
      <c r="I96" s="12">
        <f t="shared" si="9"/>
        <v>0</v>
      </c>
      <c r="J96" s="12">
        <f t="shared" si="10"/>
        <v>0</v>
      </c>
      <c r="K96" s="12">
        <f t="shared" si="11"/>
        <v>0</v>
      </c>
      <c r="L96" s="12">
        <f t="shared" si="12"/>
        <v>0</v>
      </c>
      <c r="M96" s="27"/>
      <c r="N96" s="26"/>
    </row>
    <row r="97" spans="1:14" ht="15.75">
      <c r="A97" s="10">
        <v>95</v>
      </c>
      <c r="B97" s="10">
        <v>95</v>
      </c>
      <c r="C97" s="10"/>
      <c r="D97" s="13"/>
      <c r="E97" s="12"/>
      <c r="F97" s="12"/>
      <c r="G97" s="12"/>
      <c r="H97" s="12"/>
      <c r="I97" s="12">
        <f t="shared" si="9"/>
        <v>0</v>
      </c>
      <c r="J97" s="12">
        <f t="shared" si="10"/>
        <v>0</v>
      </c>
      <c r="K97" s="12">
        <f t="shared" si="11"/>
        <v>0</v>
      </c>
      <c r="L97" s="12">
        <f t="shared" si="12"/>
        <v>0</v>
      </c>
      <c r="M97" s="27"/>
      <c r="N97" s="26"/>
    </row>
    <row r="98" spans="1:14" ht="15.75">
      <c r="A98" s="10">
        <v>96</v>
      </c>
      <c r="B98" s="10">
        <v>96</v>
      </c>
      <c r="C98" s="10"/>
      <c r="D98" s="13"/>
      <c r="E98" s="12"/>
      <c r="F98" s="12"/>
      <c r="G98" s="12"/>
      <c r="H98" s="12"/>
      <c r="I98" s="12">
        <f t="shared" si="9"/>
        <v>0</v>
      </c>
      <c r="J98" s="12">
        <f t="shared" si="10"/>
        <v>0</v>
      </c>
      <c r="K98" s="12">
        <f t="shared" si="11"/>
        <v>0</v>
      </c>
      <c r="L98" s="12">
        <f t="shared" si="12"/>
        <v>0</v>
      </c>
      <c r="M98" s="27"/>
      <c r="N98" s="26"/>
    </row>
    <row r="99" spans="2:14" ht="15.75">
      <c r="B99" s="10">
        <v>97</v>
      </c>
      <c r="C99" s="10"/>
      <c r="D99" s="10"/>
      <c r="E99" s="12"/>
      <c r="F99" s="12"/>
      <c r="G99" s="12"/>
      <c r="H99" s="12"/>
      <c r="I99" s="12">
        <f>MIN(E99:G99)</f>
        <v>0</v>
      </c>
      <c r="J99" s="12">
        <f>IF(I99&lt;K$1,I99,0)</f>
        <v>0</v>
      </c>
      <c r="K99" s="12">
        <f>IF(J99=0,IF(I99&lt;L$1,I99,0),0)</f>
        <v>0</v>
      </c>
      <c r="L99" s="12">
        <f t="shared" si="12"/>
        <v>0</v>
      </c>
      <c r="M99" s="27"/>
      <c r="N99" s="26"/>
    </row>
    <row r="100" spans="2:14" ht="15.75">
      <c r="B100" s="10">
        <v>98</v>
      </c>
      <c r="C100" s="10"/>
      <c r="D100" s="13"/>
      <c r="E100" s="12"/>
      <c r="F100" s="12"/>
      <c r="G100" s="12"/>
      <c r="H100" s="12"/>
      <c r="I100" s="12">
        <f>MIN(E100:G100)</f>
        <v>0</v>
      </c>
      <c r="J100" s="12">
        <f>IF(I100&lt;K$1,I100,0)</f>
        <v>0</v>
      </c>
      <c r="K100" s="12">
        <f>IF(J100=0,IF(I100&lt;L$1,I100,0),0)</f>
        <v>0</v>
      </c>
      <c r="L100" s="12">
        <f t="shared" si="12"/>
        <v>0</v>
      </c>
      <c r="M100" s="27"/>
      <c r="N100" s="26"/>
    </row>
    <row r="101" spans="3:8" ht="15.75">
      <c r="C101" s="10"/>
      <c r="D101" s="14"/>
      <c r="E101" s="12"/>
      <c r="F101" s="12"/>
      <c r="G101" s="12"/>
      <c r="H101" s="16"/>
    </row>
    <row r="102" spans="3:8" ht="15.75">
      <c r="C102" s="10"/>
      <c r="D102" s="10"/>
      <c r="E102" s="12"/>
      <c r="F102" s="12"/>
      <c r="G102" s="12"/>
      <c r="H102" s="16"/>
    </row>
    <row r="103" spans="3:8" ht="15.75">
      <c r="C103" s="10"/>
      <c r="D103" s="13"/>
      <c r="E103" s="12"/>
      <c r="F103" s="12"/>
      <c r="G103" s="12"/>
      <c r="H103" s="16"/>
    </row>
    <row r="104" spans="3:8" ht="15.75">
      <c r="C104" s="10"/>
      <c r="D104" s="10"/>
      <c r="E104" s="12"/>
      <c r="F104" s="12"/>
      <c r="G104" s="12"/>
      <c r="H104" s="16"/>
    </row>
    <row r="105" spans="3:8" ht="15.75">
      <c r="C105" s="10"/>
      <c r="D105" s="14"/>
      <c r="E105" s="12"/>
      <c r="F105" s="12"/>
      <c r="G105" s="12"/>
      <c r="H105" s="16"/>
    </row>
    <row r="106" spans="3:8" ht="15.75">
      <c r="C106" s="10"/>
      <c r="D106" s="13"/>
      <c r="E106" s="12"/>
      <c r="F106" s="12"/>
      <c r="G106" s="12"/>
      <c r="H106" s="16"/>
    </row>
    <row r="107" spans="3:8" ht="15.75">
      <c r="C107" s="10"/>
      <c r="D107" s="13"/>
      <c r="E107" s="12"/>
      <c r="F107" s="12"/>
      <c r="G107" s="12"/>
      <c r="H107" s="16"/>
    </row>
    <row r="108" spans="3:8" ht="15.75">
      <c r="C108" s="10"/>
      <c r="D108" s="10"/>
      <c r="E108" s="12"/>
      <c r="F108" s="12"/>
      <c r="G108" s="12"/>
      <c r="H108" s="16"/>
    </row>
    <row r="109" spans="3:8" ht="15.75">
      <c r="C109" s="10"/>
      <c r="D109" s="10"/>
      <c r="E109" s="12"/>
      <c r="F109" s="12"/>
      <c r="G109" s="12"/>
      <c r="H109" s="16"/>
    </row>
    <row r="110" spans="3:8" ht="15.75">
      <c r="C110" s="10"/>
      <c r="D110" s="10"/>
      <c r="E110" s="12"/>
      <c r="F110" s="12"/>
      <c r="G110" s="12"/>
      <c r="H110" s="16"/>
    </row>
    <row r="111" spans="3:8" ht="15.75">
      <c r="C111" s="10"/>
      <c r="D111" s="10"/>
      <c r="E111" s="12"/>
      <c r="F111" s="12"/>
      <c r="G111" s="12"/>
      <c r="H111" s="16"/>
    </row>
    <row r="112" spans="3:8" ht="15.75">
      <c r="C112" s="10"/>
      <c r="D112" s="10"/>
      <c r="E112" s="12"/>
      <c r="F112" s="12"/>
      <c r="G112" s="12"/>
      <c r="H112" s="16"/>
    </row>
    <row r="113" spans="3:8" ht="15.75">
      <c r="C113" s="10"/>
      <c r="D113" s="10"/>
      <c r="E113" s="12"/>
      <c r="F113" s="12"/>
      <c r="G113" s="12"/>
      <c r="H113" s="16"/>
    </row>
    <row r="114" spans="3:8" ht="15.75">
      <c r="C114" s="10"/>
      <c r="D114" s="10"/>
      <c r="E114" s="12"/>
      <c r="F114" s="12"/>
      <c r="G114" s="12"/>
      <c r="H114" s="16"/>
    </row>
    <row r="115" spans="3:8" ht="15.75">
      <c r="C115" s="10"/>
      <c r="D115" s="10"/>
      <c r="E115" s="12"/>
      <c r="F115" s="12"/>
      <c r="G115" s="12"/>
      <c r="H115" s="16"/>
    </row>
    <row r="116" spans="3:8" ht="15.75">
      <c r="C116" s="10"/>
      <c r="D116" s="10"/>
      <c r="E116" s="12"/>
      <c r="F116" s="12"/>
      <c r="G116" s="12"/>
      <c r="H116" s="16"/>
    </row>
    <row r="117" spans="3:8" ht="15.75">
      <c r="C117" s="10"/>
      <c r="D117" s="10"/>
      <c r="E117" s="12"/>
      <c r="F117" s="12"/>
      <c r="G117" s="12"/>
      <c r="H117" s="16"/>
    </row>
    <row r="118" spans="3:8" ht="15.75">
      <c r="C118" s="10"/>
      <c r="D118" s="10"/>
      <c r="E118" s="12"/>
      <c r="F118" s="12"/>
      <c r="G118" s="12"/>
      <c r="H118" s="16"/>
    </row>
    <row r="119" spans="3:8" ht="15.75">
      <c r="C119" s="10"/>
      <c r="D119" s="10"/>
      <c r="E119" s="12"/>
      <c r="F119" s="12"/>
      <c r="G119" s="12"/>
      <c r="H119" s="16"/>
    </row>
    <row r="120" spans="3:8" ht="15.75">
      <c r="C120" s="10"/>
      <c r="D120" s="10"/>
      <c r="E120" s="12"/>
      <c r="F120" s="12"/>
      <c r="G120" s="12"/>
      <c r="H120" s="16"/>
    </row>
    <row r="121" spans="3:8" ht="15.75">
      <c r="C121" s="10"/>
      <c r="D121" s="10"/>
      <c r="E121" s="12"/>
      <c r="F121" s="12"/>
      <c r="G121" s="12"/>
      <c r="H121" s="16"/>
    </row>
    <row r="122" spans="3:8" ht="15.75">
      <c r="C122" s="10"/>
      <c r="D122" s="10"/>
      <c r="E122" s="12"/>
      <c r="F122" s="12"/>
      <c r="G122" s="12"/>
      <c r="H122" s="16"/>
    </row>
    <row r="123" spans="3:8" ht="15.75">
      <c r="C123" s="10"/>
      <c r="D123" s="10"/>
      <c r="E123" s="12"/>
      <c r="F123" s="12"/>
      <c r="G123" s="12"/>
      <c r="H123" s="16"/>
    </row>
    <row r="124" spans="3:8" ht="15.75">
      <c r="C124" s="10"/>
      <c r="D124" s="10"/>
      <c r="E124" s="12"/>
      <c r="F124" s="12"/>
      <c r="G124" s="12"/>
      <c r="H124" s="16"/>
    </row>
    <row r="125" spans="3:8" ht="15.75">
      <c r="C125" s="10"/>
      <c r="D125" s="10"/>
      <c r="E125" s="12"/>
      <c r="F125" s="12"/>
      <c r="G125" s="12"/>
      <c r="H125" s="16"/>
    </row>
    <row r="126" spans="3:8" ht="15" customHeight="1">
      <c r="C126" s="10"/>
      <c r="D126" s="10"/>
      <c r="E126" s="12"/>
      <c r="F126" s="12"/>
      <c r="G126" s="12"/>
      <c r="H126" s="16"/>
    </row>
    <row r="127" spans="3:8" ht="15" customHeight="1">
      <c r="C127" s="10"/>
      <c r="D127" s="10"/>
      <c r="E127" s="12"/>
      <c r="F127" s="12"/>
      <c r="G127" s="12"/>
      <c r="H127" s="16"/>
    </row>
    <row r="128" spans="3:8" ht="15.75">
      <c r="C128" s="10"/>
      <c r="D128" s="10"/>
      <c r="E128" s="12"/>
      <c r="F128" s="12"/>
      <c r="G128" s="12"/>
      <c r="H128" s="16"/>
    </row>
    <row r="129" spans="3:8" ht="15.75">
      <c r="C129" s="10"/>
      <c r="D129" s="10"/>
      <c r="E129" s="12"/>
      <c r="F129" s="12"/>
      <c r="G129" s="12"/>
      <c r="H129" s="16"/>
    </row>
    <row r="130" spans="3:8" ht="15.75">
      <c r="C130" s="10"/>
      <c r="D130" s="10"/>
      <c r="E130" s="12"/>
      <c r="F130" s="12"/>
      <c r="G130" s="12"/>
      <c r="H130" s="16"/>
    </row>
    <row r="131" spans="3:8" ht="15.75">
      <c r="C131" s="10"/>
      <c r="D131" s="10"/>
      <c r="E131" s="12"/>
      <c r="F131" s="12"/>
      <c r="G131" s="12"/>
      <c r="H131" s="16"/>
    </row>
    <row r="132" spans="3:8" ht="15.75">
      <c r="C132" s="10"/>
      <c r="D132" s="10"/>
      <c r="E132" s="12"/>
      <c r="F132" s="12"/>
      <c r="G132" s="12"/>
      <c r="H132" s="16"/>
    </row>
    <row r="133" spans="3:8" ht="15.75">
      <c r="C133" s="10"/>
      <c r="D133" s="10"/>
      <c r="E133" s="12"/>
      <c r="F133" s="12"/>
      <c r="G133" s="12"/>
      <c r="H133" s="16"/>
    </row>
    <row r="134" spans="3:8" ht="15.75">
      <c r="C134" s="10"/>
      <c r="D134" s="10"/>
      <c r="E134" s="12"/>
      <c r="F134" s="12"/>
      <c r="G134" s="12"/>
      <c r="H134" s="16"/>
    </row>
    <row r="135" spans="3:8" ht="15.75">
      <c r="C135" s="10"/>
      <c r="D135" s="10"/>
      <c r="E135" s="12"/>
      <c r="F135" s="12"/>
      <c r="G135" s="12"/>
      <c r="H135" s="16"/>
    </row>
    <row r="136" spans="3:8" ht="15.75">
      <c r="C136" s="10"/>
      <c r="D136" s="10"/>
      <c r="E136" s="12"/>
      <c r="F136" s="12"/>
      <c r="G136" s="12"/>
      <c r="H136" s="16"/>
    </row>
    <row r="137" spans="3:8" ht="15.75">
      <c r="C137" s="10"/>
      <c r="D137" s="10"/>
      <c r="E137" s="12"/>
      <c r="F137" s="12"/>
      <c r="G137" s="12"/>
      <c r="H137" s="16"/>
    </row>
    <row r="138" spans="3:8" ht="15.75">
      <c r="C138" s="10"/>
      <c r="D138" s="10"/>
      <c r="E138" s="12"/>
      <c r="F138" s="12"/>
      <c r="G138" s="12"/>
      <c r="H138" s="16"/>
    </row>
    <row r="139" spans="3:8" ht="15.75">
      <c r="C139" s="10"/>
      <c r="D139" s="10"/>
      <c r="E139" s="12"/>
      <c r="F139" s="12"/>
      <c r="G139" s="12"/>
      <c r="H139" s="16"/>
    </row>
    <row r="140" spans="3:8" ht="15.75">
      <c r="C140" s="10"/>
      <c r="D140" s="10"/>
      <c r="E140" s="12"/>
      <c r="F140" s="12"/>
      <c r="G140" s="12"/>
      <c r="H140" s="16"/>
    </row>
    <row r="141" spans="3:8" ht="15.75">
      <c r="C141" s="10"/>
      <c r="D141" s="10"/>
      <c r="E141" s="12"/>
      <c r="F141" s="12"/>
      <c r="G141" s="12"/>
      <c r="H141" s="16"/>
    </row>
    <row r="142" spans="3:8" ht="15.75">
      <c r="C142" s="10"/>
      <c r="D142" s="10"/>
      <c r="E142" s="12"/>
      <c r="F142" s="12"/>
      <c r="G142" s="12"/>
      <c r="H142" s="16"/>
    </row>
    <row r="143" spans="3:8" ht="15.75">
      <c r="C143" s="10"/>
      <c r="D143" s="10"/>
      <c r="E143" s="12"/>
      <c r="F143" s="12"/>
      <c r="G143" s="12"/>
      <c r="H143" s="16"/>
    </row>
    <row r="144" spans="3:8" ht="15.75">
      <c r="C144" s="10"/>
      <c r="D144" s="10"/>
      <c r="E144" s="12"/>
      <c r="F144" s="12"/>
      <c r="G144" s="12"/>
      <c r="H144" s="16"/>
    </row>
    <row r="145" spans="3:8" ht="15.75">
      <c r="C145" s="10"/>
      <c r="D145" s="10"/>
      <c r="E145" s="12"/>
      <c r="F145" s="12"/>
      <c r="G145" s="12"/>
      <c r="H145" s="16"/>
    </row>
    <row r="146" spans="3:8" ht="15.75">
      <c r="C146" s="10"/>
      <c r="D146" s="10"/>
      <c r="E146" s="12"/>
      <c r="F146" s="12"/>
      <c r="G146" s="12"/>
      <c r="H146" s="16"/>
    </row>
    <row r="147" spans="3:8" ht="15.75">
      <c r="C147" s="10"/>
      <c r="D147" s="10"/>
      <c r="E147" s="12"/>
      <c r="F147" s="12"/>
      <c r="G147" s="12"/>
      <c r="H147" s="16"/>
    </row>
    <row r="148" spans="3:8" ht="15.75">
      <c r="C148" s="10"/>
      <c r="D148" s="10"/>
      <c r="E148" s="12"/>
      <c r="F148" s="12"/>
      <c r="G148" s="12"/>
      <c r="H148" s="16"/>
    </row>
    <row r="149" spans="3:8" ht="15.75">
      <c r="C149" s="10"/>
      <c r="D149" s="10"/>
      <c r="E149" s="12"/>
      <c r="F149" s="12"/>
      <c r="G149" s="12"/>
      <c r="H149" s="16"/>
    </row>
    <row r="150" spans="3:8" ht="15.75">
      <c r="C150" s="10"/>
      <c r="D150" s="10"/>
      <c r="E150" s="12"/>
      <c r="F150" s="12"/>
      <c r="G150" s="12"/>
      <c r="H150" s="16"/>
    </row>
    <row r="151" spans="3:8" ht="15.75">
      <c r="C151" s="10"/>
      <c r="D151" s="10"/>
      <c r="E151" s="12"/>
      <c r="F151" s="12"/>
      <c r="G151" s="12"/>
      <c r="H151" s="16"/>
    </row>
    <row r="152" spans="3:8" ht="15.75">
      <c r="C152" s="10"/>
      <c r="D152" s="10"/>
      <c r="E152" s="12"/>
      <c r="F152" s="12"/>
      <c r="G152" s="12"/>
      <c r="H152" s="16"/>
    </row>
    <row r="153" spans="3:8" ht="15.75">
      <c r="C153" s="10"/>
      <c r="D153" s="10"/>
      <c r="E153" s="12"/>
      <c r="F153" s="12"/>
      <c r="G153" s="12"/>
      <c r="H153" s="16"/>
    </row>
    <row r="154" spans="3:8" ht="15.75">
      <c r="C154" s="10"/>
      <c r="D154" s="10"/>
      <c r="E154" s="12"/>
      <c r="F154" s="12"/>
      <c r="G154" s="12"/>
      <c r="H154" s="16"/>
    </row>
    <row r="155" spans="3:8" ht="15.75">
      <c r="C155" s="10"/>
      <c r="D155" s="10"/>
      <c r="E155" s="12"/>
      <c r="F155" s="12"/>
      <c r="G155" s="12"/>
      <c r="H155" s="16"/>
    </row>
    <row r="156" spans="3:8" ht="15.75">
      <c r="C156" s="10"/>
      <c r="D156" s="10"/>
      <c r="E156" s="12"/>
      <c r="F156" s="12"/>
      <c r="G156" s="12"/>
      <c r="H156" s="16"/>
    </row>
    <row r="157" spans="3:8" ht="15.75">
      <c r="C157" s="10"/>
      <c r="D157" s="10"/>
      <c r="E157" s="12"/>
      <c r="F157" s="12"/>
      <c r="G157" s="12"/>
      <c r="H157" s="16"/>
    </row>
    <row r="158" spans="3:8" ht="15.75">
      <c r="C158" s="10"/>
      <c r="D158" s="10"/>
      <c r="E158" s="12"/>
      <c r="F158" s="12"/>
      <c r="G158" s="12"/>
      <c r="H158" s="16"/>
    </row>
    <row r="159" spans="3:8" ht="15.75">
      <c r="C159" s="10"/>
      <c r="D159" s="10"/>
      <c r="E159" s="12"/>
      <c r="F159" s="12"/>
      <c r="G159" s="12"/>
      <c r="H159" s="16"/>
    </row>
    <row r="160" spans="3:8" ht="15.75">
      <c r="C160" s="10"/>
      <c r="D160" s="10"/>
      <c r="E160" s="12"/>
      <c r="F160" s="12"/>
      <c r="G160" s="12"/>
      <c r="H160" s="16"/>
    </row>
    <row r="161" spans="3:8" ht="15.75">
      <c r="C161" s="10"/>
      <c r="D161" s="10"/>
      <c r="E161" s="12"/>
      <c r="F161" s="12"/>
      <c r="G161" s="12"/>
      <c r="H161" s="16"/>
    </row>
    <row r="162" spans="3:8" ht="15.75">
      <c r="C162" s="10"/>
      <c r="D162" s="10"/>
      <c r="E162" s="12"/>
      <c r="F162" s="12"/>
      <c r="G162" s="12"/>
      <c r="H162" s="16"/>
    </row>
    <row r="163" spans="3:8" ht="15.75">
      <c r="C163" s="10"/>
      <c r="D163" s="10"/>
      <c r="E163" s="12"/>
      <c r="F163" s="12"/>
      <c r="G163" s="12"/>
      <c r="H163" s="16"/>
    </row>
    <row r="164" spans="3:8" ht="15.75">
      <c r="C164" s="10"/>
      <c r="D164" s="10"/>
      <c r="E164" s="12"/>
      <c r="F164" s="12"/>
      <c r="G164" s="12"/>
      <c r="H164" s="16"/>
    </row>
    <row r="165" spans="3:8" ht="15.75">
      <c r="C165" s="10"/>
      <c r="D165" s="10"/>
      <c r="E165" s="12"/>
      <c r="F165" s="12"/>
      <c r="G165" s="12"/>
      <c r="H165" s="16"/>
    </row>
    <row r="166" spans="3:8" ht="15.75">
      <c r="C166" s="10"/>
      <c r="D166" s="10"/>
      <c r="E166" s="12"/>
      <c r="F166" s="12"/>
      <c r="G166" s="12"/>
      <c r="H166" s="16"/>
    </row>
    <row r="167" spans="3:8" ht="15.75">
      <c r="C167" s="10"/>
      <c r="D167" s="10"/>
      <c r="E167" s="12"/>
      <c r="F167" s="12"/>
      <c r="G167" s="12"/>
      <c r="H167" s="16"/>
    </row>
    <row r="168" spans="3:8" ht="15.75">
      <c r="C168" s="10"/>
      <c r="D168" s="10"/>
      <c r="E168" s="12"/>
      <c r="F168" s="12"/>
      <c r="G168" s="12"/>
      <c r="H168" s="16"/>
    </row>
    <row r="169" spans="3:8" ht="15.75">
      <c r="C169" s="10"/>
      <c r="D169" s="10"/>
      <c r="E169" s="12"/>
      <c r="F169" s="12"/>
      <c r="G169" s="12"/>
      <c r="H169" s="16"/>
    </row>
    <row r="170" spans="3:8" ht="15.75">
      <c r="C170" s="10"/>
      <c r="D170" s="10"/>
      <c r="E170" s="12"/>
      <c r="F170" s="12"/>
      <c r="G170" s="12"/>
      <c r="H170" s="16"/>
    </row>
    <row r="171" spans="3:8" ht="15.75">
      <c r="C171" s="10"/>
      <c r="D171" s="10"/>
      <c r="E171" s="12"/>
      <c r="F171" s="12"/>
      <c r="G171" s="12"/>
      <c r="H171" s="16"/>
    </row>
    <row r="172" spans="3:8" ht="15.75">
      <c r="C172" s="10"/>
      <c r="D172" s="10"/>
      <c r="E172" s="12"/>
      <c r="F172" s="12"/>
      <c r="G172" s="12"/>
      <c r="H172" s="16"/>
    </row>
    <row r="173" spans="3:8" ht="15.75">
      <c r="C173" s="10"/>
      <c r="D173" s="10"/>
      <c r="E173" s="12"/>
      <c r="F173" s="12"/>
      <c r="G173" s="12"/>
      <c r="H173" s="16"/>
    </row>
    <row r="174" spans="3:8" ht="15.75">
      <c r="C174" s="10"/>
      <c r="D174" s="10"/>
      <c r="E174" s="12"/>
      <c r="F174" s="12"/>
      <c r="G174" s="12"/>
      <c r="H174" s="16"/>
    </row>
    <row r="175" spans="3:8" ht="15.75">
      <c r="C175" s="10"/>
      <c r="D175" s="10"/>
      <c r="E175" s="12"/>
      <c r="F175" s="12"/>
      <c r="G175" s="12"/>
      <c r="H175" s="16"/>
    </row>
    <row r="176" spans="3:8" ht="15.75">
      <c r="C176" s="10"/>
      <c r="D176" s="10"/>
      <c r="E176" s="12"/>
      <c r="F176" s="12"/>
      <c r="G176" s="12"/>
      <c r="H176" s="16"/>
    </row>
    <row r="177" spans="3:8" ht="15.75">
      <c r="C177" s="10"/>
      <c r="D177" s="10"/>
      <c r="E177" s="12"/>
      <c r="F177" s="12"/>
      <c r="G177" s="12"/>
      <c r="H177" s="16"/>
    </row>
    <row r="178" spans="3:8" ht="15.75">
      <c r="C178" s="10"/>
      <c r="D178" s="10"/>
      <c r="E178" s="12"/>
      <c r="F178" s="12"/>
      <c r="G178" s="12"/>
      <c r="H178" s="16"/>
    </row>
    <row r="179" spans="3:8" ht="15.75">
      <c r="C179" s="10"/>
      <c r="D179" s="10"/>
      <c r="E179" s="12"/>
      <c r="F179" s="12"/>
      <c r="G179" s="12"/>
      <c r="H179" s="16"/>
    </row>
    <row r="180" spans="3:8" ht="15.75">
      <c r="C180" s="10"/>
      <c r="D180" s="10"/>
      <c r="E180" s="12"/>
      <c r="F180" s="12"/>
      <c r="G180" s="12"/>
      <c r="H180" s="16"/>
    </row>
    <row r="181" spans="3:8" ht="15.75">
      <c r="C181" s="10"/>
      <c r="D181" s="10"/>
      <c r="E181" s="12"/>
      <c r="F181" s="12"/>
      <c r="G181" s="12"/>
      <c r="H181" s="16"/>
    </row>
    <row r="182" spans="3:8" ht="15.75">
      <c r="C182" s="10"/>
      <c r="D182" s="10"/>
      <c r="E182" s="12"/>
      <c r="F182" s="12"/>
      <c r="G182" s="12"/>
      <c r="H182" s="16"/>
    </row>
    <row r="183" spans="3:8" ht="15.75">
      <c r="C183" s="10"/>
      <c r="D183" s="10"/>
      <c r="E183" s="12"/>
      <c r="F183" s="12"/>
      <c r="G183" s="12"/>
      <c r="H183" s="16"/>
    </row>
    <row r="184" spans="3:8" ht="15.75">
      <c r="C184" s="10"/>
      <c r="D184" s="10"/>
      <c r="E184" s="12"/>
      <c r="F184" s="12"/>
      <c r="G184" s="12"/>
      <c r="H184" s="16"/>
    </row>
    <row r="185" spans="3:8" ht="15.75">
      <c r="C185" s="10"/>
      <c r="D185" s="10"/>
      <c r="E185" s="12"/>
      <c r="F185" s="12"/>
      <c r="G185" s="12"/>
      <c r="H185" s="16"/>
    </row>
    <row r="186" spans="3:8" ht="15.75">
      <c r="C186" s="10"/>
      <c r="D186" s="10"/>
      <c r="E186" s="12"/>
      <c r="F186" s="12"/>
      <c r="G186" s="12"/>
      <c r="H186" s="16"/>
    </row>
    <row r="187" spans="3:8" ht="15.75">
      <c r="C187" s="10"/>
      <c r="D187" s="10"/>
      <c r="E187" s="12"/>
      <c r="F187" s="12"/>
      <c r="G187" s="12"/>
      <c r="H187" s="16"/>
    </row>
    <row r="188" spans="3:8" ht="15.75">
      <c r="C188" s="10"/>
      <c r="D188" s="10"/>
      <c r="E188" s="12"/>
      <c r="F188" s="12"/>
      <c r="G188" s="12"/>
      <c r="H188" s="16"/>
    </row>
    <row r="189" spans="3:8" ht="15.75">
      <c r="C189" s="10"/>
      <c r="D189" s="10"/>
      <c r="E189" s="12"/>
      <c r="F189" s="12"/>
      <c r="G189" s="12"/>
      <c r="H189" s="16"/>
    </row>
    <row r="190" spans="3:8" ht="15.75">
      <c r="C190" s="10"/>
      <c r="D190" s="10"/>
      <c r="E190" s="12"/>
      <c r="F190" s="12"/>
      <c r="G190" s="12"/>
      <c r="H190" s="16"/>
    </row>
    <row r="191" spans="3:8" ht="15.75">
      <c r="C191" s="10"/>
      <c r="D191" s="10"/>
      <c r="E191" s="12"/>
      <c r="F191" s="12"/>
      <c r="G191" s="12"/>
      <c r="H191" s="16"/>
    </row>
    <row r="192" spans="3:8" ht="15.75">
      <c r="C192" s="10"/>
      <c r="D192" s="10"/>
      <c r="E192" s="12"/>
      <c r="F192" s="12"/>
      <c r="G192" s="12"/>
      <c r="H192" s="16"/>
    </row>
    <row r="193" spans="3:8" ht="15.75">
      <c r="C193" s="10"/>
      <c r="D193" s="10"/>
      <c r="E193" s="12"/>
      <c r="F193" s="12"/>
      <c r="G193" s="12"/>
      <c r="H193" s="16"/>
    </row>
    <row r="194" spans="3:8" ht="15.75">
      <c r="C194" s="10"/>
      <c r="D194" s="10"/>
      <c r="E194" s="12"/>
      <c r="F194" s="12"/>
      <c r="G194" s="12"/>
      <c r="H194" s="16"/>
    </row>
    <row r="195" spans="3:8" ht="15.75">
      <c r="C195" s="10"/>
      <c r="D195" s="10"/>
      <c r="E195" s="12"/>
      <c r="F195" s="12"/>
      <c r="G195" s="12"/>
      <c r="H195" s="16"/>
    </row>
    <row r="196" spans="3:8" ht="15.75">
      <c r="C196" s="10"/>
      <c r="D196" s="10"/>
      <c r="E196" s="12"/>
      <c r="F196" s="12"/>
      <c r="G196" s="12"/>
      <c r="H196" s="16"/>
    </row>
    <row r="197" spans="3:8" ht="15.75">
      <c r="C197" s="10"/>
      <c r="D197" s="10"/>
      <c r="E197" s="12"/>
      <c r="F197" s="12"/>
      <c r="G197" s="12"/>
      <c r="H197" s="16"/>
    </row>
    <row r="198" spans="3:8" ht="15.75">
      <c r="C198" s="10"/>
      <c r="D198" s="10"/>
      <c r="E198" s="12"/>
      <c r="F198" s="12"/>
      <c r="G198" s="12"/>
      <c r="H198" s="16"/>
    </row>
    <row r="199" spans="3:8" ht="15.75">
      <c r="C199" s="10"/>
      <c r="D199" s="10"/>
      <c r="E199" s="12"/>
      <c r="F199" s="12"/>
      <c r="G199" s="12"/>
      <c r="H199" s="16"/>
    </row>
    <row r="200" spans="3:8" ht="15.75">
      <c r="C200" s="10"/>
      <c r="D200" s="10"/>
      <c r="E200" s="12"/>
      <c r="F200" s="12"/>
      <c r="G200" s="12"/>
      <c r="H200" s="16"/>
    </row>
    <row r="201" spans="3:8" ht="15.75">
      <c r="C201" s="10"/>
      <c r="D201" s="10"/>
      <c r="E201" s="12"/>
      <c r="F201" s="12"/>
      <c r="G201" s="12"/>
      <c r="H201" s="16"/>
    </row>
    <row r="202" spans="3:8" ht="15.75">
      <c r="C202" s="10"/>
      <c r="D202" s="10"/>
      <c r="E202" s="12"/>
      <c r="F202" s="12"/>
      <c r="G202" s="12"/>
      <c r="H202" s="16"/>
    </row>
    <row r="203" spans="3:8" ht="15.75">
      <c r="C203" s="10"/>
      <c r="D203" s="10"/>
      <c r="E203" s="12"/>
      <c r="F203" s="12"/>
      <c r="G203" s="12"/>
      <c r="H203" s="16"/>
    </row>
    <row r="204" spans="3:8" ht="15.75">
      <c r="C204" s="10"/>
      <c r="D204" s="10"/>
      <c r="E204" s="12"/>
      <c r="F204" s="12"/>
      <c r="G204" s="12"/>
      <c r="H204" s="16"/>
    </row>
    <row r="205" spans="3:8" ht="15.75">
      <c r="C205" s="10"/>
      <c r="D205" s="10"/>
      <c r="E205" s="12"/>
      <c r="F205" s="12"/>
      <c r="G205" s="12"/>
      <c r="H205" s="16"/>
    </row>
    <row r="206" spans="3:8" ht="15.75">
      <c r="C206" s="10"/>
      <c r="D206" s="10"/>
      <c r="E206" s="12"/>
      <c r="F206" s="12"/>
      <c r="G206" s="12"/>
      <c r="H206" s="16"/>
    </row>
    <row r="207" spans="3:8" ht="15.75">
      <c r="C207" s="10"/>
      <c r="D207" s="10"/>
      <c r="E207" s="12"/>
      <c r="F207" s="12"/>
      <c r="G207" s="12"/>
      <c r="H207" s="16"/>
    </row>
    <row r="208" spans="3:8" ht="15.75">
      <c r="C208" s="10"/>
      <c r="D208" s="10"/>
      <c r="E208" s="12"/>
      <c r="F208" s="12"/>
      <c r="G208" s="12"/>
      <c r="H208" s="16"/>
    </row>
    <row r="209" spans="3:8" ht="15.75">
      <c r="C209" s="10"/>
      <c r="D209" s="10"/>
      <c r="E209" s="12"/>
      <c r="F209" s="12"/>
      <c r="G209" s="12"/>
      <c r="H209" s="16"/>
    </row>
    <row r="210" spans="3:8" ht="15.75">
      <c r="C210" s="10"/>
      <c r="D210" s="10"/>
      <c r="E210" s="12"/>
      <c r="F210" s="12"/>
      <c r="G210" s="12"/>
      <c r="H210" s="16"/>
    </row>
    <row r="211" spans="3:8" ht="15.75">
      <c r="C211" s="10"/>
      <c r="D211" s="10"/>
      <c r="E211" s="12"/>
      <c r="F211" s="12"/>
      <c r="G211" s="12"/>
      <c r="H211" s="16"/>
    </row>
    <row r="212" spans="3:8" ht="15.75">
      <c r="C212" s="10"/>
      <c r="D212" s="10"/>
      <c r="E212" s="12"/>
      <c r="F212" s="12"/>
      <c r="G212" s="12"/>
      <c r="H212" s="16"/>
    </row>
    <row r="213" spans="3:8" ht="15.75">
      <c r="C213" s="10"/>
      <c r="D213" s="10"/>
      <c r="E213" s="12"/>
      <c r="F213" s="12"/>
      <c r="G213" s="12"/>
      <c r="H213" s="16"/>
    </row>
    <row r="214" spans="3:8" ht="15.75">
      <c r="C214" s="10"/>
      <c r="D214" s="10"/>
      <c r="E214" s="12"/>
      <c r="F214" s="12"/>
      <c r="G214" s="12"/>
      <c r="H214" s="16"/>
    </row>
    <row r="215" spans="3:8" ht="15.75">
      <c r="C215" s="10"/>
      <c r="D215" s="10"/>
      <c r="E215" s="12"/>
      <c r="F215" s="12"/>
      <c r="G215" s="12"/>
      <c r="H215" s="16"/>
    </row>
    <row r="216" spans="3:8" ht="15.75">
      <c r="C216" s="10"/>
      <c r="D216" s="10"/>
      <c r="E216" s="12"/>
      <c r="F216" s="12"/>
      <c r="G216" s="12"/>
      <c r="H216" s="16"/>
    </row>
    <row r="217" spans="3:8" ht="15.75">
      <c r="C217" s="10"/>
      <c r="D217" s="10"/>
      <c r="E217" s="12"/>
      <c r="F217" s="12"/>
      <c r="G217" s="12"/>
      <c r="H217" s="16"/>
    </row>
    <row r="218" spans="3:8" ht="15.75">
      <c r="C218" s="10"/>
      <c r="D218" s="10"/>
      <c r="E218" s="12"/>
      <c r="F218" s="12"/>
      <c r="G218" s="12"/>
      <c r="H218" s="16"/>
    </row>
    <row r="219" spans="3:8" ht="15.75">
      <c r="C219" s="10"/>
      <c r="D219" s="10"/>
      <c r="E219" s="12"/>
      <c r="F219" s="12"/>
      <c r="G219" s="12"/>
      <c r="H219" s="16"/>
    </row>
    <row r="220" spans="3:8" ht="15.75">
      <c r="C220" s="10"/>
      <c r="D220" s="10"/>
      <c r="E220" s="12"/>
      <c r="F220" s="12"/>
      <c r="G220" s="12"/>
      <c r="H220" s="16"/>
    </row>
    <row r="221" spans="3:8" ht="15.75">
      <c r="C221" s="10"/>
      <c r="D221" s="10"/>
      <c r="E221" s="12"/>
      <c r="F221" s="12"/>
      <c r="G221" s="12"/>
      <c r="H221" s="16"/>
    </row>
    <row r="222" spans="3:8" ht="15.75">
      <c r="C222" s="10"/>
      <c r="D222" s="10"/>
      <c r="E222" s="12"/>
      <c r="F222" s="12"/>
      <c r="G222" s="12"/>
      <c r="H222" s="16"/>
    </row>
    <row r="223" spans="3:8" ht="15.75">
      <c r="C223" s="10"/>
      <c r="D223" s="10"/>
      <c r="E223" s="12"/>
      <c r="F223" s="12"/>
      <c r="G223" s="12"/>
      <c r="H223" s="16"/>
    </row>
    <row r="224" spans="3:8" ht="15.75">
      <c r="C224" s="10"/>
      <c r="D224" s="10"/>
      <c r="E224" s="12"/>
      <c r="F224" s="12"/>
      <c r="G224" s="12"/>
      <c r="H224" s="16"/>
    </row>
    <row r="225" spans="3:8" ht="15.75">
      <c r="C225" s="10"/>
      <c r="D225" s="10"/>
      <c r="E225" s="12"/>
      <c r="F225" s="12"/>
      <c r="G225" s="12"/>
      <c r="H225" s="16"/>
    </row>
    <row r="226" spans="3:8" ht="15.75">
      <c r="C226" s="10"/>
      <c r="D226" s="10"/>
      <c r="E226" s="12"/>
      <c r="F226" s="12"/>
      <c r="G226" s="12"/>
      <c r="H226" s="16"/>
    </row>
    <row r="227" spans="3:8" ht="15.75">
      <c r="C227" s="10"/>
      <c r="D227" s="10"/>
      <c r="E227" s="12"/>
      <c r="F227" s="12"/>
      <c r="G227" s="12"/>
      <c r="H227" s="16"/>
    </row>
    <row r="228" spans="3:8" ht="15.75">
      <c r="C228" s="10"/>
      <c r="D228" s="10"/>
      <c r="E228" s="12"/>
      <c r="F228" s="12"/>
      <c r="G228" s="12"/>
      <c r="H228" s="16"/>
    </row>
    <row r="229" spans="3:8" ht="15.75">
      <c r="C229" s="10"/>
      <c r="D229" s="10"/>
      <c r="E229" s="12"/>
      <c r="F229" s="12"/>
      <c r="G229" s="12"/>
      <c r="H229" s="16"/>
    </row>
    <row r="230" spans="3:8" ht="15.75">
      <c r="C230" s="10"/>
      <c r="D230" s="10"/>
      <c r="E230" s="12"/>
      <c r="F230" s="12"/>
      <c r="G230" s="12"/>
      <c r="H230" s="16"/>
    </row>
    <row r="231" spans="3:8" ht="15.75">
      <c r="C231" s="10"/>
      <c r="D231" s="10"/>
      <c r="E231" s="12"/>
      <c r="F231" s="12"/>
      <c r="G231" s="12"/>
      <c r="H231" s="16"/>
    </row>
    <row r="232" spans="3:8" ht="15.75">
      <c r="C232" s="10"/>
      <c r="D232" s="10"/>
      <c r="E232" s="12"/>
      <c r="F232" s="12"/>
      <c r="G232" s="12"/>
      <c r="H232" s="16"/>
    </row>
    <row r="233" spans="3:8" ht="15.75">
      <c r="C233" s="10"/>
      <c r="D233" s="10"/>
      <c r="E233" s="12"/>
      <c r="F233" s="12"/>
      <c r="G233" s="12"/>
      <c r="H233" s="16"/>
    </row>
    <row r="234" spans="3:8" ht="15.75">
      <c r="C234" s="10"/>
      <c r="D234" s="10"/>
      <c r="E234" s="12"/>
      <c r="F234" s="12"/>
      <c r="G234" s="12"/>
      <c r="H234" s="16"/>
    </row>
    <row r="235" spans="3:8" ht="15.75">
      <c r="C235" s="10"/>
      <c r="D235" s="10"/>
      <c r="E235" s="12"/>
      <c r="F235" s="12"/>
      <c r="G235" s="12"/>
      <c r="H235" s="16"/>
    </row>
    <row r="236" spans="3:8" ht="15.75">
      <c r="C236" s="10"/>
      <c r="D236" s="10"/>
      <c r="E236" s="12"/>
      <c r="F236" s="12"/>
      <c r="G236" s="12"/>
      <c r="H236" s="16"/>
    </row>
    <row r="237" spans="3:8" ht="15.75">
      <c r="C237" s="10"/>
      <c r="D237" s="10"/>
      <c r="E237" s="12"/>
      <c r="F237" s="12"/>
      <c r="G237" s="12"/>
      <c r="H237" s="16"/>
    </row>
    <row r="238" spans="3:8" ht="15.75">
      <c r="C238" s="10"/>
      <c r="D238" s="10"/>
      <c r="E238" s="12"/>
      <c r="F238" s="12"/>
      <c r="G238" s="12"/>
      <c r="H238" s="16"/>
    </row>
    <row r="239" spans="3:8" ht="15.75">
      <c r="C239" s="10"/>
      <c r="D239" s="10"/>
      <c r="E239" s="12"/>
      <c r="F239" s="12"/>
      <c r="G239" s="12"/>
      <c r="H239" s="16"/>
    </row>
    <row r="240" spans="3:8" ht="15.75">
      <c r="C240" s="10"/>
      <c r="D240" s="10"/>
      <c r="E240" s="12"/>
      <c r="F240" s="12"/>
      <c r="G240" s="12"/>
      <c r="H240" s="16"/>
    </row>
    <row r="241" spans="3:8" ht="15.75">
      <c r="C241" s="10"/>
      <c r="D241" s="10"/>
      <c r="E241" s="12"/>
      <c r="F241" s="12"/>
      <c r="G241" s="12"/>
      <c r="H241" s="16"/>
    </row>
    <row r="242" spans="3:8" ht="15.75">
      <c r="C242" s="10"/>
      <c r="D242" s="10"/>
      <c r="E242" s="12"/>
      <c r="F242" s="12"/>
      <c r="G242" s="12"/>
      <c r="H242" s="16"/>
    </row>
    <row r="243" spans="3:8" ht="15.75">
      <c r="C243" s="10"/>
      <c r="D243" s="10"/>
      <c r="E243" s="12"/>
      <c r="F243" s="12"/>
      <c r="G243" s="12"/>
      <c r="H243" s="16"/>
    </row>
    <row r="244" spans="3:8" ht="15.75">
      <c r="C244" s="10"/>
      <c r="D244" s="10"/>
      <c r="E244" s="12"/>
      <c r="F244" s="12"/>
      <c r="G244" s="12"/>
      <c r="H244" s="16"/>
    </row>
    <row r="245" spans="3:8" ht="15.75">
      <c r="C245" s="10"/>
      <c r="D245" s="10"/>
      <c r="E245" s="12"/>
      <c r="F245" s="12"/>
      <c r="G245" s="12"/>
      <c r="H245" s="16"/>
    </row>
    <row r="246" spans="3:8" ht="15.75">
      <c r="C246" s="10"/>
      <c r="D246" s="10"/>
      <c r="E246" s="12"/>
      <c r="F246" s="12"/>
      <c r="G246" s="12"/>
      <c r="H246" s="16"/>
    </row>
    <row r="247" spans="3:8" ht="15.75">
      <c r="C247" s="10"/>
      <c r="D247" s="10"/>
      <c r="E247" s="12"/>
      <c r="F247" s="12"/>
      <c r="G247" s="12"/>
      <c r="H247" s="16"/>
    </row>
    <row r="248" spans="3:8" ht="15.75">
      <c r="C248" s="10"/>
      <c r="D248" s="10"/>
      <c r="E248" s="12"/>
      <c r="F248" s="12"/>
      <c r="G248" s="12"/>
      <c r="H248" s="16"/>
    </row>
    <row r="249" spans="3:8" ht="15.75">
      <c r="C249" s="10"/>
      <c r="D249" s="10"/>
      <c r="E249" s="12"/>
      <c r="F249" s="12"/>
      <c r="G249" s="12"/>
      <c r="H249" s="16"/>
    </row>
    <row r="250" spans="3:8" ht="15.75">
      <c r="C250" s="10"/>
      <c r="D250" s="10"/>
      <c r="E250" s="12"/>
      <c r="F250" s="12"/>
      <c r="G250" s="12"/>
      <c r="H250" s="16"/>
    </row>
    <row r="251" spans="3:8" ht="15.75">
      <c r="C251" s="10"/>
      <c r="D251" s="10"/>
      <c r="E251" s="12"/>
      <c r="F251" s="12"/>
      <c r="G251" s="12"/>
      <c r="H251" s="16"/>
    </row>
    <row r="252" spans="3:8" ht="15.75">
      <c r="C252" s="10"/>
      <c r="D252" s="10"/>
      <c r="E252" s="12"/>
      <c r="F252" s="12"/>
      <c r="G252" s="12"/>
      <c r="H252" s="16"/>
    </row>
    <row r="253" spans="3:8" ht="15.75">
      <c r="C253" s="10"/>
      <c r="D253" s="10"/>
      <c r="E253" s="12"/>
      <c r="F253" s="12"/>
      <c r="G253" s="12"/>
      <c r="H253" s="16"/>
    </row>
    <row r="254" spans="3:8" ht="15.75">
      <c r="C254" s="10"/>
      <c r="D254" s="10"/>
      <c r="E254" s="12"/>
      <c r="F254" s="12"/>
      <c r="G254" s="12"/>
      <c r="H254" s="16"/>
    </row>
    <row r="255" spans="3:8" ht="15.75">
      <c r="C255" s="10"/>
      <c r="D255" s="10"/>
      <c r="E255" s="12"/>
      <c r="F255" s="12"/>
      <c r="G255" s="12"/>
      <c r="H255" s="16"/>
    </row>
    <row r="256" spans="3:8" ht="15.75">
      <c r="C256" s="10"/>
      <c r="D256" s="10"/>
      <c r="E256" s="12"/>
      <c r="F256" s="12"/>
      <c r="G256" s="12"/>
      <c r="H256" s="16"/>
    </row>
    <row r="257" spans="3:8" ht="15.75">
      <c r="C257" s="10"/>
      <c r="D257" s="10"/>
      <c r="E257" s="12"/>
      <c r="F257" s="12"/>
      <c r="G257" s="12"/>
      <c r="H257" s="16"/>
    </row>
    <row r="258" spans="3:8" ht="15.75">
      <c r="C258" s="10"/>
      <c r="D258" s="10"/>
      <c r="E258" s="12"/>
      <c r="F258" s="12"/>
      <c r="G258" s="12"/>
      <c r="H258" s="16"/>
    </row>
    <row r="259" spans="3:8" ht="15.75">
      <c r="C259" s="10"/>
      <c r="D259" s="10"/>
      <c r="E259" s="12"/>
      <c r="F259" s="12"/>
      <c r="G259" s="12"/>
      <c r="H259" s="16"/>
    </row>
    <row r="260" spans="3:8" ht="15.75">
      <c r="C260" s="10"/>
      <c r="D260" s="10"/>
      <c r="E260" s="12"/>
      <c r="F260" s="12"/>
      <c r="G260" s="12"/>
      <c r="H260" s="16"/>
    </row>
    <row r="261" spans="3:8" ht="15.75">
      <c r="C261" s="10"/>
      <c r="D261" s="10"/>
      <c r="E261" s="12"/>
      <c r="F261" s="12"/>
      <c r="G261" s="12"/>
      <c r="H261" s="16"/>
    </row>
    <row r="262" spans="3:8" ht="15.75">
      <c r="C262" s="10"/>
      <c r="D262" s="10"/>
      <c r="E262" s="12"/>
      <c r="F262" s="12"/>
      <c r="G262" s="12"/>
      <c r="H262" s="16"/>
    </row>
    <row r="263" spans="3:8" ht="15.75">
      <c r="C263" s="10"/>
      <c r="D263" s="10"/>
      <c r="E263" s="12"/>
      <c r="F263" s="12"/>
      <c r="G263" s="12"/>
      <c r="H263" s="16"/>
    </row>
    <row r="264" spans="3:8" ht="15.75">
      <c r="C264" s="10"/>
      <c r="D264" s="10"/>
      <c r="E264" s="12"/>
      <c r="F264" s="12"/>
      <c r="G264" s="12"/>
      <c r="H264" s="16"/>
    </row>
    <row r="265" spans="3:8" ht="15.75">
      <c r="C265" s="10"/>
      <c r="D265" s="10"/>
      <c r="E265" s="12"/>
      <c r="F265" s="12"/>
      <c r="G265" s="12"/>
      <c r="H265" s="16"/>
    </row>
    <row r="266" spans="3:8" ht="15.75">
      <c r="C266" s="10"/>
      <c r="D266" s="10"/>
      <c r="E266" s="12"/>
      <c r="F266" s="12"/>
      <c r="G266" s="12"/>
      <c r="H266" s="16"/>
    </row>
    <row r="267" spans="3:8" ht="15.75">
      <c r="C267" s="10"/>
      <c r="D267" s="10"/>
      <c r="E267" s="12"/>
      <c r="F267" s="12"/>
      <c r="G267" s="12"/>
      <c r="H267" s="16"/>
    </row>
    <row r="268" spans="3:8" ht="15.75">
      <c r="C268" s="10"/>
      <c r="D268" s="10"/>
      <c r="E268" s="12"/>
      <c r="F268" s="12"/>
      <c r="G268" s="12"/>
      <c r="H268" s="16"/>
    </row>
    <row r="269" spans="3:8" ht="15.75">
      <c r="C269" s="10"/>
      <c r="D269" s="10"/>
      <c r="E269" s="12"/>
      <c r="F269" s="12"/>
      <c r="G269" s="12"/>
      <c r="H269" s="16"/>
    </row>
    <row r="270" spans="3:8" ht="15.75">
      <c r="C270" s="10"/>
      <c r="D270" s="10"/>
      <c r="E270" s="12"/>
      <c r="F270" s="12"/>
      <c r="G270" s="12"/>
      <c r="H270" s="16"/>
    </row>
    <row r="271" spans="3:8" ht="15.75">
      <c r="C271" s="10"/>
      <c r="D271" s="10"/>
      <c r="E271" s="12"/>
      <c r="F271" s="12"/>
      <c r="G271" s="12"/>
      <c r="H271" s="16"/>
    </row>
    <row r="272" spans="3:8" ht="15.75">
      <c r="C272" s="10"/>
      <c r="D272" s="10"/>
      <c r="E272" s="12"/>
      <c r="F272" s="12"/>
      <c r="G272" s="12"/>
      <c r="H272" s="16"/>
    </row>
    <row r="273" spans="3:8" ht="15.75">
      <c r="C273" s="10"/>
      <c r="D273" s="10"/>
      <c r="E273" s="12"/>
      <c r="F273" s="12"/>
      <c r="G273" s="12"/>
      <c r="H273" s="16"/>
    </row>
    <row r="274" spans="3:8" ht="15.75">
      <c r="C274" s="10"/>
      <c r="D274" s="10"/>
      <c r="E274" s="12"/>
      <c r="F274" s="12"/>
      <c r="G274" s="12"/>
      <c r="H274" s="16"/>
    </row>
    <row r="275" spans="3:8" ht="15.75">
      <c r="C275" s="10"/>
      <c r="D275" s="10"/>
      <c r="E275" s="12"/>
      <c r="F275" s="12"/>
      <c r="G275" s="12"/>
      <c r="H275" s="16"/>
    </row>
    <row r="276" spans="3:8" ht="15.75">
      <c r="C276" s="10"/>
      <c r="D276" s="10"/>
      <c r="E276" s="12"/>
      <c r="F276" s="12"/>
      <c r="G276" s="12"/>
      <c r="H276" s="16"/>
    </row>
    <row r="277" spans="3:8" ht="15.75">
      <c r="C277" s="10"/>
      <c r="D277" s="10"/>
      <c r="E277" s="12"/>
      <c r="F277" s="12"/>
      <c r="G277" s="12"/>
      <c r="H277" s="16"/>
    </row>
    <row r="278" spans="3:8" ht="15.75">
      <c r="C278" s="10"/>
      <c r="D278" s="10"/>
      <c r="E278" s="12"/>
      <c r="F278" s="12"/>
      <c r="G278" s="12"/>
      <c r="H278" s="16"/>
    </row>
    <row r="279" spans="3:8" ht="15.75">
      <c r="C279" s="10"/>
      <c r="D279" s="10"/>
      <c r="E279" s="12"/>
      <c r="F279" s="12"/>
      <c r="G279" s="12"/>
      <c r="H279" s="16"/>
    </row>
    <row r="280" spans="3:8" ht="15.75">
      <c r="C280" s="10"/>
      <c r="D280" s="10"/>
      <c r="E280" s="12"/>
      <c r="F280" s="12"/>
      <c r="G280" s="12"/>
      <c r="H280" s="16"/>
    </row>
    <row r="281" spans="3:8" ht="15.75">
      <c r="C281" s="10"/>
      <c r="D281" s="10"/>
      <c r="E281" s="12"/>
      <c r="F281" s="12"/>
      <c r="G281" s="12"/>
      <c r="H281" s="16"/>
    </row>
    <row r="282" spans="3:8" ht="15.75">
      <c r="C282" s="10"/>
      <c r="D282" s="10"/>
      <c r="E282" s="12"/>
      <c r="F282" s="12"/>
      <c r="G282" s="12"/>
      <c r="H282" s="16"/>
    </row>
    <row r="283" spans="3:8" ht="15.75">
      <c r="C283" s="10"/>
      <c r="D283" s="10"/>
      <c r="E283" s="12"/>
      <c r="F283" s="12"/>
      <c r="G283" s="12"/>
      <c r="H283" s="16"/>
    </row>
    <row r="284" spans="3:8" ht="15.75">
      <c r="C284" s="10"/>
      <c r="D284" s="10"/>
      <c r="E284" s="12"/>
      <c r="F284" s="12"/>
      <c r="G284" s="12"/>
      <c r="H284" s="16"/>
    </row>
    <row r="285" spans="3:8" ht="15.75">
      <c r="C285" s="10"/>
      <c r="D285" s="10"/>
      <c r="E285" s="12"/>
      <c r="F285" s="12"/>
      <c r="G285" s="12"/>
      <c r="H285" s="16"/>
    </row>
    <row r="286" spans="3:8" ht="15.75">
      <c r="C286" s="10"/>
      <c r="D286" s="10"/>
      <c r="E286" s="12"/>
      <c r="F286" s="12"/>
      <c r="G286" s="12"/>
      <c r="H286" s="16"/>
    </row>
    <row r="287" spans="3:8" ht="15.75">
      <c r="C287" s="10"/>
      <c r="D287" s="10"/>
      <c r="E287" s="12"/>
      <c r="F287" s="12"/>
      <c r="G287" s="12"/>
      <c r="H287" s="16"/>
    </row>
    <row r="288" spans="3:8" ht="15.75">
      <c r="C288" s="10"/>
      <c r="D288" s="10"/>
      <c r="E288" s="12"/>
      <c r="F288" s="12"/>
      <c r="G288" s="12"/>
      <c r="H288" s="16"/>
    </row>
    <row r="289" spans="3:8" ht="15.75">
      <c r="C289" s="10"/>
      <c r="D289" s="10"/>
      <c r="E289" s="12"/>
      <c r="F289" s="12"/>
      <c r="G289" s="12"/>
      <c r="H289" s="16"/>
    </row>
    <row r="290" spans="3:8" ht="15.75">
      <c r="C290" s="10"/>
      <c r="D290" s="10"/>
      <c r="E290" s="12"/>
      <c r="F290" s="12"/>
      <c r="G290" s="12"/>
      <c r="H290" s="16"/>
    </row>
    <row r="291" spans="3:8" ht="15.75">
      <c r="C291" s="10"/>
      <c r="D291" s="10"/>
      <c r="E291" s="12"/>
      <c r="F291" s="12"/>
      <c r="G291" s="12"/>
      <c r="H291" s="16"/>
    </row>
    <row r="292" spans="3:8" ht="15.75">
      <c r="C292" s="10"/>
      <c r="D292" s="10"/>
      <c r="E292" s="12"/>
      <c r="F292" s="12"/>
      <c r="G292" s="12"/>
      <c r="H292" s="16"/>
    </row>
    <row r="293" spans="3:8" ht="15.75">
      <c r="C293" s="10"/>
      <c r="D293" s="10"/>
      <c r="E293" s="12"/>
      <c r="F293" s="12"/>
      <c r="G293" s="12"/>
      <c r="H293" s="16"/>
    </row>
    <row r="294" spans="3:8" ht="15.75">
      <c r="C294" s="10"/>
      <c r="D294" s="10"/>
      <c r="E294" s="12"/>
      <c r="F294" s="12"/>
      <c r="G294" s="12"/>
      <c r="H294" s="16"/>
    </row>
    <row r="295" spans="3:8" ht="15.75">
      <c r="C295" s="10"/>
      <c r="D295" s="10"/>
      <c r="E295" s="12"/>
      <c r="F295" s="12"/>
      <c r="G295" s="12"/>
      <c r="H295" s="16"/>
    </row>
    <row r="296" spans="3:8" ht="15.75">
      <c r="C296" s="10"/>
      <c r="D296" s="10"/>
      <c r="E296" s="12"/>
      <c r="F296" s="12"/>
      <c r="G296" s="12"/>
      <c r="H296" s="16"/>
    </row>
    <row r="297" spans="3:8" ht="15.75">
      <c r="C297" s="10"/>
      <c r="D297" s="10"/>
      <c r="E297" s="12"/>
      <c r="F297" s="12"/>
      <c r="G297" s="12"/>
      <c r="H297" s="16"/>
    </row>
    <row r="298" spans="3:8" ht="15.75">
      <c r="C298" s="10"/>
      <c r="D298" s="10"/>
      <c r="E298" s="12"/>
      <c r="F298" s="12"/>
      <c r="G298" s="12"/>
      <c r="H298" s="16"/>
    </row>
    <row r="299" spans="3:8" ht="15.75">
      <c r="C299" s="10"/>
      <c r="D299" s="10"/>
      <c r="E299" s="12"/>
      <c r="F299" s="12"/>
      <c r="G299" s="12"/>
      <c r="H299" s="16"/>
    </row>
    <row r="300" spans="3:8" ht="15.75">
      <c r="C300" s="10"/>
      <c r="D300" s="10"/>
      <c r="E300" s="12"/>
      <c r="F300" s="12"/>
      <c r="G300" s="12"/>
      <c r="H300" s="16"/>
    </row>
    <row r="301" spans="3:8" ht="15.75">
      <c r="C301" s="10"/>
      <c r="D301" s="10"/>
      <c r="E301" s="12"/>
      <c r="F301" s="12"/>
      <c r="G301" s="12"/>
      <c r="H301" s="16"/>
    </row>
    <row r="304" ht="15.75">
      <c r="A304" s="8">
        <v>254</v>
      </c>
    </row>
    <row r="305" ht="15.75">
      <c r="A305" s="8">
        <v>255</v>
      </c>
    </row>
    <row r="306" ht="15.75">
      <c r="A306" s="8">
        <v>256</v>
      </c>
    </row>
    <row r="307" ht="15.75">
      <c r="A307" s="8">
        <v>257</v>
      </c>
    </row>
    <row r="308" ht="15.75">
      <c r="A308" s="8">
        <v>258</v>
      </c>
    </row>
    <row r="309" ht="15.75">
      <c r="A309" s="8">
        <v>259</v>
      </c>
    </row>
    <row r="310" ht="15.75">
      <c r="A310" s="8">
        <v>260</v>
      </c>
    </row>
    <row r="311" ht="15.75">
      <c r="A311" s="8">
        <v>261</v>
      </c>
    </row>
    <row r="312" ht="15.75">
      <c r="A312" s="8">
        <v>262</v>
      </c>
    </row>
    <row r="313" ht="15.75">
      <c r="A313" s="8">
        <v>263</v>
      </c>
    </row>
    <row r="314" ht="15.75">
      <c r="A314" s="8">
        <v>264</v>
      </c>
    </row>
    <row r="315" ht="15.75">
      <c r="A315" s="8">
        <v>265</v>
      </c>
    </row>
    <row r="316" ht="15.75">
      <c r="A316" s="8">
        <v>266</v>
      </c>
    </row>
    <row r="317" ht="15.75">
      <c r="A317" s="8">
        <v>267</v>
      </c>
    </row>
    <row r="318" ht="15.75">
      <c r="A318" s="8">
        <v>268</v>
      </c>
    </row>
    <row r="319" ht="15.75">
      <c r="A319" s="8">
        <v>269</v>
      </c>
    </row>
    <row r="320" ht="15.75">
      <c r="A320" s="8">
        <v>270</v>
      </c>
    </row>
    <row r="321" ht="15.75">
      <c r="A321" s="8">
        <v>271</v>
      </c>
    </row>
    <row r="322" ht="15.75">
      <c r="A322" s="8">
        <v>272</v>
      </c>
    </row>
    <row r="323" ht="15.75">
      <c r="A323" s="8">
        <v>273</v>
      </c>
    </row>
    <row r="324" ht="15.75">
      <c r="A324" s="8">
        <v>274</v>
      </c>
    </row>
    <row r="325" ht="15.75">
      <c r="A325" s="8">
        <v>275</v>
      </c>
    </row>
    <row r="326" ht="15.75">
      <c r="A326" s="8">
        <v>276</v>
      </c>
    </row>
    <row r="327" ht="15.75">
      <c r="A327" s="8">
        <v>277</v>
      </c>
    </row>
    <row r="328" ht="15.75">
      <c r="A328" s="8">
        <v>278</v>
      </c>
    </row>
    <row r="329" ht="15.75">
      <c r="A329" s="8">
        <v>279</v>
      </c>
    </row>
    <row r="330" ht="15.75">
      <c r="A330" s="8">
        <v>280</v>
      </c>
    </row>
    <row r="331" ht="15.75">
      <c r="A331" s="8">
        <v>281</v>
      </c>
    </row>
    <row r="332" ht="15.75">
      <c r="A332" s="8">
        <v>282</v>
      </c>
    </row>
    <row r="333" ht="15.75">
      <c r="A333" s="8">
        <v>283</v>
      </c>
    </row>
    <row r="334" ht="15.75">
      <c r="A334" s="8">
        <v>284</v>
      </c>
    </row>
    <row r="335" ht="15.75">
      <c r="A335" s="8">
        <v>285</v>
      </c>
    </row>
    <row r="336" ht="15.75">
      <c r="A336" s="8">
        <v>286</v>
      </c>
    </row>
    <row r="337" ht="15.75">
      <c r="A337" s="8">
        <v>287</v>
      </c>
    </row>
    <row r="338" ht="15.75">
      <c r="A338" s="8">
        <v>288</v>
      </c>
    </row>
    <row r="339" ht="15.75">
      <c r="A339" s="8">
        <v>289</v>
      </c>
    </row>
    <row r="340" ht="15.75">
      <c r="A340" s="8">
        <v>290</v>
      </c>
    </row>
    <row r="341" ht="15.75">
      <c r="A341" s="8">
        <v>291</v>
      </c>
    </row>
    <row r="342" ht="15.75">
      <c r="A342" s="8">
        <v>292</v>
      </c>
    </row>
    <row r="343" ht="15.75">
      <c r="A343" s="8">
        <v>293</v>
      </c>
    </row>
    <row r="344" ht="15.75">
      <c r="A344" s="8">
        <v>294</v>
      </c>
    </row>
    <row r="345" ht="15.75">
      <c r="A345" s="8">
        <v>295</v>
      </c>
    </row>
    <row r="346" ht="15.75">
      <c r="A346" s="8">
        <v>296</v>
      </c>
    </row>
    <row r="347" ht="15.75">
      <c r="A347" s="8">
        <v>297</v>
      </c>
    </row>
    <row r="348" ht="15.75">
      <c r="A348" s="8">
        <v>298</v>
      </c>
    </row>
    <row r="349" ht="15.75">
      <c r="A349" s="8">
        <v>299</v>
      </c>
    </row>
  </sheetData>
  <sheetProtection/>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2:L88"/>
  <sheetViews>
    <sheetView zoomScalePageLayoutView="0" workbookViewId="0" topLeftCell="A1">
      <selection activeCell="C4" sqref="C4"/>
    </sheetView>
  </sheetViews>
  <sheetFormatPr defaultColWidth="9.140625" defaultRowHeight="12.75"/>
  <cols>
    <col min="1" max="1" width="12.57421875" style="0" bestFit="1" customWidth="1"/>
    <col min="2" max="2" width="9.28125" style="0" bestFit="1" customWidth="1"/>
  </cols>
  <sheetData>
    <row r="2" spans="2:3" ht="12.75">
      <c r="B2" t="s">
        <v>9</v>
      </c>
      <c r="C2" t="s">
        <v>18</v>
      </c>
    </row>
    <row r="3" spans="1:3" ht="12.75">
      <c r="A3" t="s">
        <v>19</v>
      </c>
      <c r="B3" s="18">
        <v>51</v>
      </c>
      <c r="C3" s="18">
        <v>25</v>
      </c>
    </row>
    <row r="4" spans="1:4" ht="12.75">
      <c r="A4" t="s">
        <v>20</v>
      </c>
      <c r="B4" s="19"/>
      <c r="C4" s="19"/>
      <c r="D4" t="s">
        <v>21</v>
      </c>
    </row>
    <row r="5" spans="1:3" ht="12.75">
      <c r="A5" t="s">
        <v>22</v>
      </c>
      <c r="B5" s="20">
        <f>+B3*B4</f>
        <v>0</v>
      </c>
      <c r="C5" s="20">
        <f>+C3*C4</f>
        <v>0</v>
      </c>
    </row>
    <row r="6" spans="1:4" ht="12.75">
      <c r="A6" t="s">
        <v>23</v>
      </c>
      <c r="B6" s="19">
        <v>0</v>
      </c>
      <c r="C6" s="19">
        <v>0</v>
      </c>
      <c r="D6" t="s">
        <v>24</v>
      </c>
    </row>
    <row r="7" spans="1:3" ht="12.75">
      <c r="A7" t="s">
        <v>25</v>
      </c>
      <c r="B7" s="20">
        <f>+B6+B5</f>
        <v>0</v>
      </c>
      <c r="C7" s="20">
        <f>+C6+C5</f>
        <v>0</v>
      </c>
    </row>
    <row r="8" ht="12.75">
      <c r="B8" s="20"/>
    </row>
    <row r="9" spans="1:4" ht="12.75">
      <c r="A9" s="18" t="s">
        <v>26</v>
      </c>
      <c r="B9" s="20"/>
      <c r="C9" s="20"/>
      <c r="D9" s="20" t="s">
        <v>27</v>
      </c>
    </row>
    <row r="10" spans="1:4" ht="12.75">
      <c r="A10" t="s">
        <v>28</v>
      </c>
      <c r="B10" s="20">
        <f>IF(B7&gt;1999.99,(B7*0.23)/3,IF(B3&lt;10,B7/3,IF(B3&lt;21,(B7*0.6)/3,IF(B3&lt;31,(B7*0.45)/3,IF(B3&lt;41,(B7*0.4)/3,IF(B3&lt;51,(B7*0.34)/3,(B7*0.29)/3))))))</f>
        <v>0</v>
      </c>
      <c r="C10" s="20">
        <f>IF(C7&gt;1999.99,(C7*0.23)/3,IF(C3&lt;10,C7/3,IF(C3&lt;21,(C7*0.6)/3,IF(C3&lt;31,(C7*0.45)/3,IF(C3&lt;41,(C7*0.4)/3,IF(C3&lt;51,(C7*0.34)/3,(C7*0.29)/3))))))</f>
        <v>0</v>
      </c>
      <c r="D10" s="20"/>
    </row>
    <row r="11" spans="1:4" ht="12.75">
      <c r="A11" t="s">
        <v>29</v>
      </c>
      <c r="B11" s="20">
        <f>IF(B7&gt;1999.99,(B7*0.2)/3,IF(B3&lt;10,0,IF(B3&lt;21,(B7*0.4)/3,IF(B3&lt;31,(B7*0.35)/3,IF(B3&lt;41,(B7*0.3)/3,IF(B3&lt;51,(B7*0.26)/3,(B7*0.24)/3))))))</f>
        <v>0</v>
      </c>
      <c r="C11" s="20">
        <f>IF(C7&gt;1999.99,(C7*0.2)/3,IF(C3&lt;10,0,IF(C3&lt;21,(C7*0.4)/3,IF(C3&lt;31,(C7*0.35)/3,IF(C3&lt;41,(C7*0.3)/3,IF(C3&lt;51,(C7*0.26)/3,(C7*0.24)/3))))))</f>
        <v>0</v>
      </c>
      <c r="D11" s="20"/>
    </row>
    <row r="12" spans="1:4" ht="12.75">
      <c r="A12" t="s">
        <v>30</v>
      </c>
      <c r="B12" s="20">
        <f>IF(B7&gt;1999.99,(B7*0.17)/3,IF(B3&lt;21,0,IF(B3&lt;31,(B7*0.2)/3,IF(B3&lt;41,(B7*0.2)/3,IF(B3&lt;51,(B7*0.18)/3,(B7*0.19)/3)))))</f>
        <v>0</v>
      </c>
      <c r="C12" s="20">
        <f>IF(C7&gt;1999.99,(C7*0.17)/3,IF(C3&lt;21,0,IF(C3&lt;31,(C7*0.2)/3,IF(C3&lt;41,(C7*0.2)/3,IF(C3&lt;51,(C7*0.18)/3,(C7*0.19)/3)))))</f>
        <v>0</v>
      </c>
      <c r="D12" s="20"/>
    </row>
    <row r="13" spans="1:4" ht="12.75">
      <c r="A13" t="s">
        <v>31</v>
      </c>
      <c r="B13" s="20">
        <f>IF(B7&gt;1999.99,(B7*0.14)/3,IF(B3&lt;31,0,IF(B3&lt;41,(B7*0.1)/3,IF(B3&lt;51,(B7*0.14)/3,(B7*0.14)/3))))</f>
        <v>0</v>
      </c>
      <c r="C13" s="20">
        <f>IF(C7&gt;1999.99,(C7*0.14)/3,IF(C3&lt;31,0,IF(C3&lt;41,(C7*0.1)/3,IF(C3&lt;51,(C7*0.14)/3,(C7*0.14)/3))))</f>
        <v>0</v>
      </c>
      <c r="D13" s="20"/>
    </row>
    <row r="14" spans="1:4" ht="12.75">
      <c r="A14" t="s">
        <v>32</v>
      </c>
      <c r="B14" s="20">
        <f>IF(B7&gt;1999.99,(B7*0.11)/3,IF(B3&lt;41,0,IF(B3&lt;51,(B7*0.08)/3,(B7*0.09)/3)))</f>
        <v>0</v>
      </c>
      <c r="C14" s="20">
        <f>IF(C7&gt;1999.99,(C7*0.11)/3,IF(C3&lt;41,0,IF(C3&lt;51,(C7*0.08)/3,(C7*0.09)/3)))</f>
        <v>0</v>
      </c>
      <c r="D14" s="20"/>
    </row>
    <row r="15" spans="1:4" ht="12.75">
      <c r="A15" t="s">
        <v>33</v>
      </c>
      <c r="B15" s="20">
        <f>IF(B7&gt;1999.99,(B7*0.08)/3,IF(B3&lt;51,0,(B7*0.05)/3))</f>
        <v>0</v>
      </c>
      <c r="C15" s="20">
        <f>IF(C7&gt;1999.99,(C7*0.08)/3,IF(C3&lt;51,0,(C7*0.05)/3))</f>
        <v>0</v>
      </c>
      <c r="D15" s="20"/>
    </row>
    <row r="16" spans="1:4" ht="12.75">
      <c r="A16" t="s">
        <v>34</v>
      </c>
      <c r="B16" s="20">
        <f>IF(B7&gt;1999.99,(B7*0.05)/3,0)</f>
        <v>0</v>
      </c>
      <c r="C16" s="20">
        <f>IF(C7&gt;1999.99,(C7*0.05)/3,0)</f>
        <v>0</v>
      </c>
      <c r="D16" s="20"/>
    </row>
    <row r="17" spans="1:4" ht="12.75">
      <c r="A17" t="s">
        <v>35</v>
      </c>
      <c r="B17" s="20">
        <f>IF(B7&gt;1999.99,(B7*0.02)/3,0)</f>
        <v>0</v>
      </c>
      <c r="C17" s="20">
        <f>IF(C7&gt;1999.99,(C7*0.02)/3,0)</f>
        <v>0</v>
      </c>
      <c r="D17" s="20"/>
    </row>
    <row r="18" spans="2:4" ht="12.75">
      <c r="B18" s="20"/>
      <c r="C18" s="20"/>
      <c r="D18" s="20"/>
    </row>
    <row r="19" spans="1:4" ht="12.75">
      <c r="A19" t="s">
        <v>36</v>
      </c>
      <c r="B19" s="20">
        <f>SUM(B10:B17)</f>
        <v>0</v>
      </c>
      <c r="C19" s="20">
        <f>SUM(C10:C15)</f>
        <v>0</v>
      </c>
      <c r="D19" s="20"/>
    </row>
    <row r="20" spans="1:4" ht="12.75">
      <c r="A20" t="s">
        <v>25</v>
      </c>
      <c r="B20" s="20">
        <f>+B19*3</f>
        <v>0</v>
      </c>
      <c r="C20" s="20">
        <f>+C19*3</f>
        <v>0</v>
      </c>
      <c r="D20" s="20"/>
    </row>
    <row r="27" spans="1:12" ht="12.75">
      <c r="A27" s="21"/>
      <c r="B27" s="22"/>
      <c r="C27" s="23"/>
      <c r="D27" s="23"/>
      <c r="E27" s="23"/>
      <c r="F27" s="23"/>
      <c r="G27" s="23"/>
      <c r="H27" s="23"/>
      <c r="I27" s="23"/>
      <c r="J27" s="23"/>
      <c r="K27" s="23"/>
      <c r="L27" s="23"/>
    </row>
    <row r="28" spans="1:12" ht="12.75">
      <c r="A28" s="21"/>
      <c r="B28" s="22"/>
      <c r="C28" s="23"/>
      <c r="D28" s="23"/>
      <c r="E28" s="23"/>
      <c r="F28" s="23"/>
      <c r="G28" s="23"/>
      <c r="H28" s="23"/>
      <c r="I28" s="23"/>
      <c r="J28" s="23"/>
      <c r="K28" s="23"/>
      <c r="L28" s="23"/>
    </row>
    <row r="29" spans="1:12" ht="12.75">
      <c r="A29" s="21"/>
      <c r="B29" s="22"/>
      <c r="C29" s="23"/>
      <c r="D29" s="23"/>
      <c r="E29" s="23"/>
      <c r="F29" s="23"/>
      <c r="G29" s="23"/>
      <c r="H29" s="23"/>
      <c r="I29" s="23"/>
      <c r="J29" s="23"/>
      <c r="K29" s="23"/>
      <c r="L29" s="23"/>
    </row>
    <row r="30" spans="1:12" ht="12.75">
      <c r="A30" s="21"/>
      <c r="B30" s="22"/>
      <c r="C30" s="23"/>
      <c r="D30" s="23"/>
      <c r="E30" s="23"/>
      <c r="F30" s="23"/>
      <c r="G30" s="23"/>
      <c r="H30" s="23"/>
      <c r="I30" s="23"/>
      <c r="J30" s="23"/>
      <c r="K30" s="23"/>
      <c r="L30" s="23"/>
    </row>
    <row r="31" spans="1:12" ht="12.75">
      <c r="A31" s="21"/>
      <c r="B31" s="22"/>
      <c r="C31" s="23"/>
      <c r="D31" s="23"/>
      <c r="E31" s="23"/>
      <c r="F31" s="23"/>
      <c r="G31" s="23"/>
      <c r="H31" s="23"/>
      <c r="I31" s="23"/>
      <c r="J31" s="23"/>
      <c r="K31" s="23"/>
      <c r="L31" s="23"/>
    </row>
    <row r="32" spans="1:12" ht="12.75">
      <c r="A32" s="21"/>
      <c r="B32" s="22"/>
      <c r="C32" s="23"/>
      <c r="D32" s="23"/>
      <c r="E32" s="23"/>
      <c r="F32" s="23"/>
      <c r="G32" s="23"/>
      <c r="H32" s="23"/>
      <c r="I32" s="23"/>
      <c r="J32" s="23"/>
      <c r="K32" s="23"/>
      <c r="L32" s="23"/>
    </row>
    <row r="33" spans="1:12" ht="12.75">
      <c r="A33" s="21"/>
      <c r="B33" s="22"/>
      <c r="C33" s="23"/>
      <c r="D33" s="23"/>
      <c r="E33" s="23"/>
      <c r="F33" s="23"/>
      <c r="G33" s="23"/>
      <c r="H33" s="23"/>
      <c r="I33" s="23"/>
      <c r="J33" s="23"/>
      <c r="K33" s="23"/>
      <c r="L33" s="23"/>
    </row>
    <row r="34" spans="1:12" ht="12.75">
      <c r="A34" s="24"/>
      <c r="B34" s="22"/>
      <c r="C34" s="23"/>
      <c r="D34" s="23"/>
      <c r="E34" s="23"/>
      <c r="F34" s="23"/>
      <c r="G34" s="23"/>
      <c r="H34" s="23"/>
      <c r="I34" s="23"/>
      <c r="J34" s="23"/>
      <c r="K34" s="23"/>
      <c r="L34" s="23"/>
    </row>
    <row r="35" spans="1:12" ht="12.75">
      <c r="A35" s="21"/>
      <c r="B35" s="22"/>
      <c r="C35" s="23"/>
      <c r="D35" s="23"/>
      <c r="E35" s="23"/>
      <c r="F35" s="23"/>
      <c r="G35" s="23"/>
      <c r="H35" s="23"/>
      <c r="I35" s="23"/>
      <c r="J35" s="23"/>
      <c r="K35" s="23"/>
      <c r="L35" s="23"/>
    </row>
    <row r="36" spans="1:12" ht="12.75">
      <c r="A36" s="21"/>
      <c r="B36" s="22"/>
      <c r="C36" s="23"/>
      <c r="D36" s="23"/>
      <c r="E36" s="23"/>
      <c r="F36" s="23"/>
      <c r="G36" s="23"/>
      <c r="H36" s="23"/>
      <c r="I36" s="23"/>
      <c r="J36" s="23"/>
      <c r="K36" s="23"/>
      <c r="L36" s="23"/>
    </row>
    <row r="37" spans="1:12" ht="12.75">
      <c r="A37" s="21"/>
      <c r="B37" s="22"/>
      <c r="C37" s="23"/>
      <c r="D37" s="23"/>
      <c r="E37" s="23"/>
      <c r="F37" s="23"/>
      <c r="G37" s="23"/>
      <c r="H37" s="23"/>
      <c r="I37" s="23"/>
      <c r="J37" s="23"/>
      <c r="K37" s="23"/>
      <c r="L37" s="23"/>
    </row>
    <row r="38" spans="1:12" ht="12.75">
      <c r="A38" s="21"/>
      <c r="B38" s="22"/>
      <c r="C38" s="23"/>
      <c r="D38" s="23"/>
      <c r="E38" s="23"/>
      <c r="F38" s="23"/>
      <c r="G38" s="23"/>
      <c r="H38" s="23"/>
      <c r="I38" s="23"/>
      <c r="J38" s="23"/>
      <c r="K38" s="23"/>
      <c r="L38" s="23"/>
    </row>
    <row r="39" spans="1:12" ht="12.75">
      <c r="A39" s="21"/>
      <c r="B39" s="22"/>
      <c r="C39" s="23"/>
      <c r="D39" s="23"/>
      <c r="E39" s="23"/>
      <c r="F39" s="23"/>
      <c r="G39" s="23"/>
      <c r="H39" s="23"/>
      <c r="I39" s="23"/>
      <c r="J39" s="23"/>
      <c r="K39" s="23"/>
      <c r="L39" s="23"/>
    </row>
    <row r="40" spans="1:12" ht="12.75">
      <c r="A40" s="21"/>
      <c r="B40" s="22"/>
      <c r="C40" s="23"/>
      <c r="D40" s="23"/>
      <c r="E40" s="23"/>
      <c r="F40" s="23"/>
      <c r="G40" s="23"/>
      <c r="H40" s="23"/>
      <c r="I40" s="23"/>
      <c r="J40" s="23"/>
      <c r="K40" s="23"/>
      <c r="L40" s="23"/>
    </row>
    <row r="41" spans="1:12" ht="12.75">
      <c r="A41" s="21"/>
      <c r="B41" s="22"/>
      <c r="C41" s="23"/>
      <c r="D41" s="23"/>
      <c r="E41" s="23"/>
      <c r="F41" s="23"/>
      <c r="G41" s="23"/>
      <c r="H41" s="23"/>
      <c r="I41" s="23"/>
      <c r="J41" s="23"/>
      <c r="K41" s="23"/>
      <c r="L41" s="23"/>
    </row>
    <row r="42" spans="1:12" ht="12.75">
      <c r="A42" s="21"/>
      <c r="B42" s="22"/>
      <c r="C42" s="23"/>
      <c r="D42" s="23"/>
      <c r="E42" s="23"/>
      <c r="F42" s="23"/>
      <c r="G42" s="23"/>
      <c r="H42" s="23"/>
      <c r="I42" s="23"/>
      <c r="J42" s="23"/>
      <c r="K42" s="23"/>
      <c r="L42" s="23"/>
    </row>
    <row r="43" spans="1:12" ht="12.75">
      <c r="A43" s="21"/>
      <c r="B43" s="22"/>
      <c r="C43" s="23"/>
      <c r="D43" s="23"/>
      <c r="E43" s="23"/>
      <c r="F43" s="23"/>
      <c r="G43" s="23"/>
      <c r="H43" s="23"/>
      <c r="I43" s="23"/>
      <c r="J43" s="23"/>
      <c r="K43" s="23"/>
      <c r="L43" s="23"/>
    </row>
    <row r="44" spans="1:12" ht="12.75">
      <c r="A44" s="24"/>
      <c r="B44" s="22"/>
      <c r="C44" s="23"/>
      <c r="D44" s="23"/>
      <c r="E44" s="23"/>
      <c r="F44" s="23"/>
      <c r="G44" s="23"/>
      <c r="H44" s="23"/>
      <c r="I44" s="23"/>
      <c r="J44" s="23"/>
      <c r="K44" s="23"/>
      <c r="L44" s="23"/>
    </row>
    <row r="45" spans="1:12" ht="12.75">
      <c r="A45" s="21"/>
      <c r="B45" s="22"/>
      <c r="C45" s="23"/>
      <c r="D45" s="23"/>
      <c r="E45" s="23"/>
      <c r="F45" s="23"/>
      <c r="G45" s="23"/>
      <c r="H45" s="23"/>
      <c r="I45" s="23"/>
      <c r="J45" s="23"/>
      <c r="K45" s="23"/>
      <c r="L45" s="23"/>
    </row>
    <row r="46" spans="1:12" ht="12.75">
      <c r="A46" s="21"/>
      <c r="B46" s="22"/>
      <c r="C46" s="23"/>
      <c r="D46" s="23"/>
      <c r="E46" s="23"/>
      <c r="F46" s="23"/>
      <c r="G46" s="23"/>
      <c r="H46" s="23"/>
      <c r="I46" s="23"/>
      <c r="J46" s="23"/>
      <c r="K46" s="23"/>
      <c r="L46" s="23"/>
    </row>
    <row r="47" spans="1:12" ht="12.75">
      <c r="A47" s="21"/>
      <c r="B47" s="22"/>
      <c r="C47" s="23"/>
      <c r="D47" s="23"/>
      <c r="E47" s="23"/>
      <c r="F47" s="23"/>
      <c r="G47" s="23"/>
      <c r="H47" s="23"/>
      <c r="I47" s="23"/>
      <c r="J47" s="23"/>
      <c r="K47" s="23"/>
      <c r="L47" s="23"/>
    </row>
    <row r="48" spans="1:12" ht="12.75">
      <c r="A48" s="21"/>
      <c r="B48" s="22"/>
      <c r="C48" s="23"/>
      <c r="D48" s="23"/>
      <c r="E48" s="23"/>
      <c r="F48" s="23"/>
      <c r="G48" s="23"/>
      <c r="H48" s="23"/>
      <c r="I48" s="23"/>
      <c r="J48" s="23"/>
      <c r="K48" s="23"/>
      <c r="L48" s="23"/>
    </row>
    <row r="49" spans="1:12" ht="12.75">
      <c r="A49" s="21"/>
      <c r="B49" s="22"/>
      <c r="C49" s="23"/>
      <c r="D49" s="23"/>
      <c r="E49" s="23"/>
      <c r="F49" s="23"/>
      <c r="G49" s="23"/>
      <c r="H49" s="23"/>
      <c r="I49" s="23"/>
      <c r="J49" s="23"/>
      <c r="K49" s="23"/>
      <c r="L49" s="23"/>
    </row>
    <row r="50" spans="1:12" ht="12.75">
      <c r="A50" s="21"/>
      <c r="B50" s="22"/>
      <c r="C50" s="23"/>
      <c r="D50" s="23"/>
      <c r="E50" s="23"/>
      <c r="F50" s="23"/>
      <c r="G50" s="23"/>
      <c r="H50" s="23"/>
      <c r="I50" s="23"/>
      <c r="J50" s="23"/>
      <c r="K50" s="23"/>
      <c r="L50" s="23"/>
    </row>
    <row r="51" spans="1:12" ht="12.75">
      <c r="A51" s="21"/>
      <c r="B51" s="22"/>
      <c r="C51" s="23"/>
      <c r="D51" s="23"/>
      <c r="E51" s="23"/>
      <c r="F51" s="23"/>
      <c r="G51" s="23"/>
      <c r="H51" s="23"/>
      <c r="I51" s="23"/>
      <c r="J51" s="23"/>
      <c r="K51" s="23"/>
      <c r="L51" s="23"/>
    </row>
    <row r="52" spans="1:12" ht="12.75">
      <c r="A52" s="21"/>
      <c r="B52" s="22"/>
      <c r="C52" s="23"/>
      <c r="D52" s="23"/>
      <c r="E52" s="23"/>
      <c r="F52" s="23"/>
      <c r="G52" s="23"/>
      <c r="H52" s="23"/>
      <c r="I52" s="23"/>
      <c r="J52" s="23"/>
      <c r="K52" s="23"/>
      <c r="L52" s="23"/>
    </row>
    <row r="53" spans="1:12" ht="12.75">
      <c r="A53" s="21"/>
      <c r="B53" s="22"/>
      <c r="C53" s="23"/>
      <c r="D53" s="23"/>
      <c r="E53" s="23"/>
      <c r="F53" s="23"/>
      <c r="G53" s="23"/>
      <c r="H53" s="23"/>
      <c r="I53" s="23"/>
      <c r="J53" s="23"/>
      <c r="K53" s="23"/>
      <c r="L53" s="23"/>
    </row>
    <row r="54" spans="1:12" ht="12.75">
      <c r="A54" s="24"/>
      <c r="B54" s="22"/>
      <c r="C54" s="23"/>
      <c r="D54" s="23"/>
      <c r="E54" s="23"/>
      <c r="F54" s="23"/>
      <c r="G54" s="23"/>
      <c r="H54" s="23"/>
      <c r="I54" s="23"/>
      <c r="J54" s="23"/>
      <c r="K54" s="23"/>
      <c r="L54" s="23"/>
    </row>
    <row r="55" spans="1:12" ht="12.75">
      <c r="A55" s="21"/>
      <c r="B55" s="22"/>
      <c r="C55" s="23"/>
      <c r="D55" s="23"/>
      <c r="E55" s="23"/>
      <c r="F55" s="23"/>
      <c r="G55" s="23"/>
      <c r="H55" s="23"/>
      <c r="I55" s="23"/>
      <c r="J55" s="23"/>
      <c r="K55" s="23"/>
      <c r="L55" s="23"/>
    </row>
    <row r="56" spans="1:12" ht="12.75">
      <c r="A56" s="21"/>
      <c r="B56" s="22"/>
      <c r="C56" s="23"/>
      <c r="D56" s="23"/>
      <c r="E56" s="23"/>
      <c r="F56" s="23"/>
      <c r="G56" s="23"/>
      <c r="H56" s="23"/>
      <c r="I56" s="23"/>
      <c r="J56" s="23"/>
      <c r="K56" s="23"/>
      <c r="L56" s="23"/>
    </row>
    <row r="57" spans="1:12" ht="12.75">
      <c r="A57" s="21"/>
      <c r="B57" s="22"/>
      <c r="C57" s="23"/>
      <c r="D57" s="23"/>
      <c r="E57" s="23"/>
      <c r="F57" s="23"/>
      <c r="G57" s="23"/>
      <c r="H57" s="23"/>
      <c r="I57" s="23"/>
      <c r="J57" s="23"/>
      <c r="K57" s="23"/>
      <c r="L57" s="23"/>
    </row>
    <row r="58" spans="1:12" ht="12.75">
      <c r="A58" s="21"/>
      <c r="B58" s="22"/>
      <c r="C58" s="23"/>
      <c r="D58" s="23"/>
      <c r="E58" s="23"/>
      <c r="F58" s="23"/>
      <c r="G58" s="23"/>
      <c r="H58" s="23"/>
      <c r="I58" s="23"/>
      <c r="J58" s="23"/>
      <c r="K58" s="23"/>
      <c r="L58" s="23"/>
    </row>
    <row r="59" spans="1:12" ht="12.75">
      <c r="A59" s="21"/>
      <c r="B59" s="22"/>
      <c r="C59" s="23"/>
      <c r="D59" s="23"/>
      <c r="E59" s="23"/>
      <c r="F59" s="23"/>
      <c r="G59" s="23"/>
      <c r="H59" s="23"/>
      <c r="I59" s="23"/>
      <c r="J59" s="23"/>
      <c r="K59" s="23"/>
      <c r="L59" s="23"/>
    </row>
    <row r="60" spans="1:12" ht="12.75">
      <c r="A60" s="21"/>
      <c r="B60" s="22"/>
      <c r="C60" s="23"/>
      <c r="D60" s="23"/>
      <c r="E60" s="23"/>
      <c r="F60" s="23"/>
      <c r="G60" s="23"/>
      <c r="H60" s="23"/>
      <c r="I60" s="23"/>
      <c r="J60" s="23"/>
      <c r="K60" s="23"/>
      <c r="L60" s="23"/>
    </row>
    <row r="61" spans="1:12" ht="12.75">
      <c r="A61" s="21"/>
      <c r="B61" s="22"/>
      <c r="C61" s="23"/>
      <c r="D61" s="23"/>
      <c r="E61" s="23"/>
      <c r="F61" s="23"/>
      <c r="G61" s="23"/>
      <c r="H61" s="23"/>
      <c r="I61" s="23"/>
      <c r="J61" s="23"/>
      <c r="K61" s="23"/>
      <c r="L61" s="23"/>
    </row>
    <row r="62" spans="1:12" ht="12.75">
      <c r="A62" s="21"/>
      <c r="B62" s="22"/>
      <c r="C62" s="23"/>
      <c r="D62" s="23"/>
      <c r="E62" s="23"/>
      <c r="F62" s="23"/>
      <c r="G62" s="23"/>
      <c r="H62" s="23"/>
      <c r="I62" s="23"/>
      <c r="J62" s="23"/>
      <c r="K62" s="23"/>
      <c r="L62" s="23"/>
    </row>
    <row r="63" spans="1:12" ht="12.75">
      <c r="A63" s="21"/>
      <c r="B63" s="22"/>
      <c r="C63" s="23"/>
      <c r="D63" s="23"/>
      <c r="E63" s="23"/>
      <c r="F63" s="23"/>
      <c r="G63" s="23"/>
      <c r="H63" s="23"/>
      <c r="I63" s="23"/>
      <c r="J63" s="23"/>
      <c r="K63" s="23"/>
      <c r="L63" s="23"/>
    </row>
    <row r="64" spans="1:12" ht="12.75">
      <c r="A64" s="24"/>
      <c r="B64" s="22"/>
      <c r="C64" s="23"/>
      <c r="D64" s="23"/>
      <c r="E64" s="23"/>
      <c r="F64" s="23"/>
      <c r="G64" s="23"/>
      <c r="H64" s="23"/>
      <c r="I64" s="23"/>
      <c r="J64" s="23"/>
      <c r="K64" s="23"/>
      <c r="L64" s="23"/>
    </row>
    <row r="65" spans="1:12" ht="12.75">
      <c r="A65" s="21"/>
      <c r="B65" s="22"/>
      <c r="C65" s="23"/>
      <c r="D65" s="23"/>
      <c r="E65" s="23"/>
      <c r="F65" s="23"/>
      <c r="G65" s="23"/>
      <c r="H65" s="23"/>
      <c r="I65" s="23"/>
      <c r="J65" s="23"/>
      <c r="K65" s="23"/>
      <c r="L65" s="23"/>
    </row>
    <row r="66" spans="1:12" ht="12.75">
      <c r="A66" s="21"/>
      <c r="B66" s="22"/>
      <c r="C66" s="23"/>
      <c r="D66" s="23"/>
      <c r="E66" s="23"/>
      <c r="F66" s="23"/>
      <c r="G66" s="23"/>
      <c r="H66" s="23"/>
      <c r="I66" s="23"/>
      <c r="J66" s="23"/>
      <c r="K66" s="23"/>
      <c r="L66" s="23"/>
    </row>
    <row r="67" spans="1:12" ht="12.75">
      <c r="A67" s="21"/>
      <c r="B67" s="22"/>
      <c r="C67" s="23"/>
      <c r="D67" s="23"/>
      <c r="E67" s="23"/>
      <c r="F67" s="23"/>
      <c r="G67" s="23"/>
      <c r="H67" s="23"/>
      <c r="I67" s="23"/>
      <c r="J67" s="23"/>
      <c r="K67" s="23"/>
      <c r="L67" s="23"/>
    </row>
    <row r="68" spans="1:12" ht="12.75">
      <c r="A68" s="21"/>
      <c r="B68" s="22"/>
      <c r="C68" s="23"/>
      <c r="D68" s="23"/>
      <c r="E68" s="23"/>
      <c r="F68" s="23"/>
      <c r="G68" s="23"/>
      <c r="H68" s="23"/>
      <c r="I68" s="23"/>
      <c r="J68" s="23"/>
      <c r="K68" s="23"/>
      <c r="L68" s="23"/>
    </row>
    <row r="69" spans="1:12" ht="12.75">
      <c r="A69" s="21"/>
      <c r="B69" s="22"/>
      <c r="C69" s="23"/>
      <c r="D69" s="23"/>
      <c r="E69" s="23"/>
      <c r="F69" s="23"/>
      <c r="G69" s="23"/>
      <c r="H69" s="23"/>
      <c r="I69" s="23"/>
      <c r="J69" s="23"/>
      <c r="K69" s="23"/>
      <c r="L69" s="23"/>
    </row>
    <row r="70" spans="1:12" ht="12.75">
      <c r="A70" s="21"/>
      <c r="B70" s="22"/>
      <c r="C70" s="23"/>
      <c r="D70" s="23"/>
      <c r="E70" s="23"/>
      <c r="F70" s="23"/>
      <c r="G70" s="23"/>
      <c r="H70" s="23"/>
      <c r="I70" s="23"/>
      <c r="J70" s="23"/>
      <c r="K70" s="23"/>
      <c r="L70" s="23"/>
    </row>
    <row r="71" spans="1:12" ht="12.75">
      <c r="A71" s="21"/>
      <c r="B71" s="22"/>
      <c r="C71" s="23"/>
      <c r="D71" s="23"/>
      <c r="E71" s="23"/>
      <c r="F71" s="23"/>
      <c r="G71" s="23"/>
      <c r="H71" s="23"/>
      <c r="I71" s="23"/>
      <c r="J71" s="23"/>
      <c r="K71" s="23"/>
      <c r="L71" s="23"/>
    </row>
    <row r="72" spans="1:12" ht="12.75">
      <c r="A72" s="21"/>
      <c r="B72" s="22"/>
      <c r="C72" s="23"/>
      <c r="D72" s="23"/>
      <c r="E72" s="23"/>
      <c r="F72" s="23"/>
      <c r="G72" s="23"/>
      <c r="H72" s="23"/>
      <c r="I72" s="23"/>
      <c r="J72" s="23"/>
      <c r="K72" s="23"/>
      <c r="L72" s="23"/>
    </row>
    <row r="73" spans="1:12" ht="12.75">
      <c r="A73" s="21"/>
      <c r="B73" s="22"/>
      <c r="C73" s="23"/>
      <c r="D73" s="23"/>
      <c r="E73" s="23"/>
      <c r="F73" s="23"/>
      <c r="G73" s="23"/>
      <c r="H73" s="23"/>
      <c r="I73" s="23"/>
      <c r="J73" s="23"/>
      <c r="K73" s="23"/>
      <c r="L73" s="23"/>
    </row>
    <row r="74" spans="1:12" ht="12.75">
      <c r="A74" s="24"/>
      <c r="B74" s="22"/>
      <c r="C74" s="23"/>
      <c r="D74" s="23"/>
      <c r="E74" s="23"/>
      <c r="F74" s="23"/>
      <c r="G74" s="23"/>
      <c r="H74" s="23"/>
      <c r="I74" s="23"/>
      <c r="J74" s="23"/>
      <c r="K74" s="23"/>
      <c r="L74" s="23"/>
    </row>
    <row r="75" spans="1:12" ht="12.75">
      <c r="A75" s="21"/>
      <c r="B75" s="22"/>
      <c r="C75" s="23"/>
      <c r="D75" s="23"/>
      <c r="E75" s="23"/>
      <c r="F75" s="23"/>
      <c r="G75" s="23"/>
      <c r="H75" s="23"/>
      <c r="I75" s="23"/>
      <c r="J75" s="23"/>
      <c r="K75" s="23"/>
      <c r="L75" s="23"/>
    </row>
    <row r="76" spans="1:12" ht="12.75">
      <c r="A76" s="21"/>
      <c r="B76" s="22"/>
      <c r="C76" s="23"/>
      <c r="D76" s="23"/>
      <c r="E76" s="23"/>
      <c r="F76" s="23"/>
      <c r="G76" s="23"/>
      <c r="H76" s="23"/>
      <c r="I76" s="23"/>
      <c r="J76" s="23"/>
      <c r="K76" s="23"/>
      <c r="L76" s="23"/>
    </row>
    <row r="77" spans="1:12" ht="12.75">
      <c r="A77" s="21"/>
      <c r="B77" s="22"/>
      <c r="C77" s="23"/>
      <c r="D77" s="23"/>
      <c r="E77" s="23"/>
      <c r="F77" s="23"/>
      <c r="G77" s="23"/>
      <c r="H77" s="23"/>
      <c r="I77" s="23"/>
      <c r="J77" s="23"/>
      <c r="K77" s="23"/>
      <c r="L77" s="23"/>
    </row>
    <row r="78" spans="1:12" ht="12.75">
      <c r="A78" s="21"/>
      <c r="B78" s="22"/>
      <c r="C78" s="23"/>
      <c r="D78" s="23"/>
      <c r="E78" s="23"/>
      <c r="F78" s="23"/>
      <c r="G78" s="23"/>
      <c r="H78" s="23"/>
      <c r="I78" s="23"/>
      <c r="J78" s="23"/>
      <c r="K78" s="23"/>
      <c r="L78" s="23"/>
    </row>
    <row r="79" spans="1:12" ht="12.75">
      <c r="A79" s="21"/>
      <c r="B79" s="22"/>
      <c r="C79" s="23"/>
      <c r="D79" s="23"/>
      <c r="E79" s="23"/>
      <c r="F79" s="23"/>
      <c r="G79" s="23"/>
      <c r="H79" s="23"/>
      <c r="I79" s="23"/>
      <c r="J79" s="23"/>
      <c r="K79" s="23"/>
      <c r="L79" s="23"/>
    </row>
    <row r="80" spans="1:12" ht="12.75">
      <c r="A80" s="21"/>
      <c r="B80" s="22"/>
      <c r="C80" s="23"/>
      <c r="D80" s="23"/>
      <c r="E80" s="23"/>
      <c r="F80" s="23"/>
      <c r="G80" s="23"/>
      <c r="H80" s="23"/>
      <c r="I80" s="23"/>
      <c r="J80" s="23"/>
      <c r="K80" s="23"/>
      <c r="L80" s="23"/>
    </row>
    <row r="81" spans="1:12" ht="12.75">
      <c r="A81" s="21"/>
      <c r="B81" s="22"/>
      <c r="C81" s="23"/>
      <c r="D81" s="23"/>
      <c r="E81" s="23"/>
      <c r="F81" s="23"/>
      <c r="G81" s="23"/>
      <c r="H81" s="23"/>
      <c r="I81" s="23"/>
      <c r="J81" s="23"/>
      <c r="K81" s="23"/>
      <c r="L81" s="23"/>
    </row>
    <row r="82" spans="1:12" ht="12.75">
      <c r="A82" s="21"/>
      <c r="B82" s="22"/>
      <c r="C82" s="23"/>
      <c r="D82" s="23"/>
      <c r="E82" s="23"/>
      <c r="F82" s="23"/>
      <c r="G82" s="23"/>
      <c r="H82" s="23"/>
      <c r="I82" s="23"/>
      <c r="J82" s="23"/>
      <c r="K82" s="23"/>
      <c r="L82" s="23"/>
    </row>
    <row r="83" spans="1:12" ht="12.75">
      <c r="A83" s="21"/>
      <c r="B83" s="22"/>
      <c r="C83" s="23"/>
      <c r="D83" s="23"/>
      <c r="E83" s="23"/>
      <c r="F83" s="23"/>
      <c r="G83" s="23"/>
      <c r="H83" s="23"/>
      <c r="I83" s="23"/>
      <c r="J83" s="23"/>
      <c r="K83" s="23"/>
      <c r="L83" s="23"/>
    </row>
    <row r="84" spans="1:12" ht="12.75">
      <c r="A84" s="21"/>
      <c r="B84" s="22"/>
      <c r="C84" s="23"/>
      <c r="D84" s="23"/>
      <c r="E84" s="23"/>
      <c r="F84" s="23"/>
      <c r="G84" s="23"/>
      <c r="H84" s="23"/>
      <c r="I84" s="23"/>
      <c r="J84" s="23"/>
      <c r="K84" s="23"/>
      <c r="L84" s="23"/>
    </row>
    <row r="85" spans="1:12" ht="12.75">
      <c r="A85" s="21"/>
      <c r="B85" s="22"/>
      <c r="C85" s="23"/>
      <c r="D85" s="23"/>
      <c r="E85" s="23"/>
      <c r="F85" s="23"/>
      <c r="G85" s="23"/>
      <c r="H85" s="23"/>
      <c r="I85" s="23"/>
      <c r="J85" s="23"/>
      <c r="K85" s="23"/>
      <c r="L85" s="23"/>
    </row>
    <row r="86" spans="1:12" ht="12.75">
      <c r="A86" s="21"/>
      <c r="B86" s="22"/>
      <c r="C86" s="23"/>
      <c r="D86" s="23"/>
      <c r="E86" s="23"/>
      <c r="F86" s="23"/>
      <c r="G86" s="23"/>
      <c r="H86" s="23"/>
      <c r="I86" s="23"/>
      <c r="J86" s="23"/>
      <c r="K86" s="23"/>
      <c r="L86" s="23"/>
    </row>
    <row r="87" spans="1:12" ht="12.75">
      <c r="A87" s="21"/>
      <c r="B87" s="22"/>
      <c r="C87" s="23"/>
      <c r="D87" s="23"/>
      <c r="E87" s="23"/>
      <c r="F87" s="23"/>
      <c r="G87" s="23"/>
      <c r="H87" s="23"/>
      <c r="I87" s="23"/>
      <c r="J87" s="23"/>
      <c r="K87" s="23"/>
      <c r="L87" s="23"/>
    </row>
    <row r="88" spans="1:12" ht="12.75">
      <c r="A88" s="21"/>
      <c r="B88" s="22"/>
      <c r="C88" s="23"/>
      <c r="D88" s="23"/>
      <c r="E88" s="23"/>
      <c r="F88" s="23"/>
      <c r="G88" s="23"/>
      <c r="H88" s="23"/>
      <c r="I88" s="23"/>
      <c r="J88" s="23"/>
      <c r="K88" s="23"/>
      <c r="L88" s="23"/>
    </row>
  </sheetData>
  <sheetProtection/>
  <printOptions/>
  <pageMargins left="0.75" right="0.75" top="1" bottom="1" header="0.5" footer="0.5"/>
  <pageSetup horizontalDpi="360" verticalDpi="360" orientation="portrait" r:id="rId1"/>
</worksheet>
</file>

<file path=xl/worksheets/sheet4.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C6" sqref="C6"/>
    </sheetView>
  </sheetViews>
  <sheetFormatPr defaultColWidth="9.140625" defaultRowHeight="12.75"/>
  <cols>
    <col min="1" max="1" width="3.7109375" style="38" customWidth="1"/>
    <col min="2" max="2" width="3.7109375" style="0" customWidth="1"/>
    <col min="3" max="3" width="37.00390625" style="0" customWidth="1"/>
    <col min="4" max="4" width="26.57421875" style="0" customWidth="1"/>
    <col min="6" max="6" width="3.7109375" style="0" customWidth="1"/>
    <col min="8" max="8" width="3.7109375" style="0" customWidth="1"/>
  </cols>
  <sheetData>
    <row r="1" spans="1:14" ht="15.75">
      <c r="A1" s="35" t="s">
        <v>8</v>
      </c>
      <c r="B1" s="4"/>
      <c r="C1" s="25" t="s">
        <v>44</v>
      </c>
      <c r="D1" s="39">
        <v>42650</v>
      </c>
      <c r="E1" s="6"/>
      <c r="F1" s="6"/>
      <c r="G1" s="6"/>
      <c r="H1" s="6"/>
      <c r="I1" s="7">
        <v>0.7</v>
      </c>
      <c r="J1" s="7">
        <f>MIN(E3:G363)</f>
        <v>17.481</v>
      </c>
      <c r="K1" s="7">
        <f>+J1+I1</f>
        <v>18.181</v>
      </c>
      <c r="L1" s="7"/>
      <c r="M1" s="26"/>
      <c r="N1" s="26"/>
    </row>
    <row r="2" spans="1:14" ht="15.75">
      <c r="A2" s="36" t="s">
        <v>10</v>
      </c>
      <c r="B2" s="9" t="s">
        <v>41</v>
      </c>
      <c r="C2" s="9" t="s">
        <v>11</v>
      </c>
      <c r="D2" s="5" t="s">
        <v>12</v>
      </c>
      <c r="E2" s="6" t="s">
        <v>13</v>
      </c>
      <c r="F2" s="6" t="s">
        <v>40</v>
      </c>
      <c r="G2" s="6" t="s">
        <v>14</v>
      </c>
      <c r="H2" s="6" t="s">
        <v>40</v>
      </c>
      <c r="I2" s="7" t="s">
        <v>15</v>
      </c>
      <c r="J2" s="7" t="s">
        <v>16</v>
      </c>
      <c r="K2" s="7" t="s">
        <v>17</v>
      </c>
      <c r="L2" s="31" t="s">
        <v>37</v>
      </c>
      <c r="M2" s="29" t="s">
        <v>38</v>
      </c>
      <c r="N2" s="30" t="s">
        <v>39</v>
      </c>
    </row>
    <row r="3" spans="1:14" ht="15.75">
      <c r="A3" s="37">
        <v>1</v>
      </c>
      <c r="B3" s="10">
        <v>1</v>
      </c>
      <c r="C3" s="10" t="s">
        <v>45</v>
      </c>
      <c r="D3" s="13" t="s">
        <v>46</v>
      </c>
      <c r="E3" s="11">
        <v>19.537</v>
      </c>
      <c r="F3" s="11"/>
      <c r="G3" s="11">
        <v>19.358</v>
      </c>
      <c r="H3" s="11"/>
      <c r="I3" s="12">
        <f>MIN(E3:G3)</f>
        <v>19.358</v>
      </c>
      <c r="J3" s="12">
        <f>IF(I3&lt;K$1,I3,0)</f>
        <v>0</v>
      </c>
      <c r="K3" s="12">
        <f>IF(J3=0,IF(I3&lt;L$1,I3,0),0)</f>
        <v>0</v>
      </c>
      <c r="L3" s="12">
        <f>SUM(E3+G3)</f>
        <v>38.894999999999996</v>
      </c>
      <c r="M3" s="27"/>
      <c r="N3" s="26">
        <f>SUM(L3+M3)</f>
        <v>38.894999999999996</v>
      </c>
    </row>
    <row r="4" spans="1:14" ht="15.75">
      <c r="A4" s="37">
        <v>2</v>
      </c>
      <c r="B4" s="10">
        <v>2</v>
      </c>
      <c r="C4" s="10" t="s">
        <v>47</v>
      </c>
      <c r="D4" s="13" t="s">
        <v>48</v>
      </c>
      <c r="E4" s="11">
        <v>18.229</v>
      </c>
      <c r="F4" s="11"/>
      <c r="G4" s="11">
        <v>19.06</v>
      </c>
      <c r="H4" s="11"/>
      <c r="I4" s="12">
        <f>MIN(E4:G4)</f>
        <v>18.229</v>
      </c>
      <c r="J4" s="12">
        <f>IF(I4&lt;K$1,I4,0)</f>
        <v>0</v>
      </c>
      <c r="K4" s="12">
        <f>IF(J4=0,IF(I4&lt;L$1,I4,0),0)</f>
        <v>0</v>
      </c>
      <c r="L4" s="12">
        <f>SUM(E4+G4)</f>
        <v>37.289</v>
      </c>
      <c r="M4" s="27"/>
      <c r="N4" s="26">
        <f>SUM(L4+M4)</f>
        <v>37.289</v>
      </c>
    </row>
    <row r="5" spans="1:14" ht="15.75">
      <c r="A5" s="37">
        <v>3</v>
      </c>
      <c r="B5" s="10">
        <v>3</v>
      </c>
      <c r="C5" s="10" t="s">
        <v>49</v>
      </c>
      <c r="D5" s="14" t="s">
        <v>50</v>
      </c>
      <c r="E5" s="11">
        <v>18.034</v>
      </c>
      <c r="F5" s="11"/>
      <c r="G5" s="11">
        <v>28.457</v>
      </c>
      <c r="H5" s="11"/>
      <c r="I5" s="12">
        <f>MIN(E5:G5)</f>
        <v>18.034</v>
      </c>
      <c r="J5" s="12">
        <f>IF(I5&lt;K$1,I5,0)</f>
        <v>18.034</v>
      </c>
      <c r="K5" s="12">
        <f>IF(J5=0,IF(I5&lt;L$1,I5,0),0)</f>
        <v>0</v>
      </c>
      <c r="L5" s="12">
        <f>SUM(E5+G5)</f>
        <v>46.491</v>
      </c>
      <c r="M5" s="27"/>
      <c r="N5" s="26">
        <f>SUM(L5+M5)</f>
        <v>46.491</v>
      </c>
    </row>
    <row r="6" spans="1:14" ht="15.75">
      <c r="A6" s="37">
        <v>4</v>
      </c>
      <c r="B6" s="10">
        <v>4</v>
      </c>
      <c r="C6" s="10" t="s">
        <v>51</v>
      </c>
      <c r="D6" s="10" t="s">
        <v>52</v>
      </c>
      <c r="E6" s="12">
        <v>18.208</v>
      </c>
      <c r="F6" s="12"/>
      <c r="G6" s="12">
        <v>18.163</v>
      </c>
      <c r="H6" s="12"/>
      <c r="I6" s="12">
        <f>MIN(E6:G6)</f>
        <v>18.163</v>
      </c>
      <c r="J6" s="12">
        <f>IF(I6&lt;K$1,I6,0)</f>
        <v>18.163</v>
      </c>
      <c r="K6" s="12">
        <f>IF(J6=0,IF(I6&lt;L$1,I6,0),0)</f>
        <v>0</v>
      </c>
      <c r="L6" s="12">
        <f>SUM(E6+G6)</f>
        <v>36.370999999999995</v>
      </c>
      <c r="M6" s="27"/>
      <c r="N6" s="26">
        <f>SUM(L6+M6)</f>
        <v>36.370999999999995</v>
      </c>
    </row>
    <row r="7" spans="1:14" ht="15.75">
      <c r="A7" s="37">
        <v>5</v>
      </c>
      <c r="B7" s="10">
        <v>5</v>
      </c>
      <c r="C7" s="10" t="s">
        <v>53</v>
      </c>
      <c r="D7" s="13" t="s">
        <v>54</v>
      </c>
      <c r="E7" s="11">
        <v>17.564</v>
      </c>
      <c r="F7" s="11"/>
      <c r="G7" s="11">
        <v>17.529</v>
      </c>
      <c r="H7" s="11"/>
      <c r="I7" s="12">
        <f>MIN(E7:G7)</f>
        <v>17.529</v>
      </c>
      <c r="J7" s="12">
        <f>IF(I7&lt;K$1,I7,0)</f>
        <v>17.529</v>
      </c>
      <c r="K7" s="12">
        <f>IF(J7=0,IF(I7&lt;L$1,I7,0),0)</f>
        <v>0</v>
      </c>
      <c r="L7" s="12">
        <f>SUM(E7+G7)</f>
        <v>35.093</v>
      </c>
      <c r="M7" s="27"/>
      <c r="N7" s="26">
        <f>SUM(L7+M7)</f>
        <v>35.093</v>
      </c>
    </row>
    <row r="8" spans="1:14" ht="15.75">
      <c r="A8" s="37">
        <v>6</v>
      </c>
      <c r="B8" s="10">
        <v>6</v>
      </c>
      <c r="C8" s="10" t="s">
        <v>55</v>
      </c>
      <c r="D8" s="13" t="s">
        <v>56</v>
      </c>
      <c r="E8" s="12">
        <v>20.535</v>
      </c>
      <c r="F8" s="12"/>
      <c r="G8" s="12">
        <v>20.507</v>
      </c>
      <c r="H8" s="12"/>
      <c r="I8" s="12">
        <f>MIN(E8:G8)</f>
        <v>20.507</v>
      </c>
      <c r="J8" s="12">
        <f>IF(I8&lt;K$1,I8,0)</f>
        <v>0</v>
      </c>
      <c r="K8" s="12">
        <f>IF(J8=0,IF(I8&lt;L$1,I8,0),0)</f>
        <v>0</v>
      </c>
      <c r="L8" s="12">
        <f>SUM(E8+G8)</f>
        <v>41.042</v>
      </c>
      <c r="M8" s="27"/>
      <c r="N8" s="26">
        <f>SUM(L8+M8)</f>
        <v>41.042</v>
      </c>
    </row>
    <row r="9" spans="1:14" ht="15.75">
      <c r="A9" s="37">
        <v>7</v>
      </c>
      <c r="B9" s="10">
        <v>7</v>
      </c>
      <c r="C9" s="10" t="s">
        <v>57</v>
      </c>
      <c r="D9" s="13" t="s">
        <v>58</v>
      </c>
      <c r="E9" s="12">
        <v>19.422</v>
      </c>
      <c r="F9" s="12"/>
      <c r="G9" s="12">
        <v>19.228</v>
      </c>
      <c r="H9" s="12"/>
      <c r="I9" s="12">
        <f>MIN(E9:G9)</f>
        <v>19.228</v>
      </c>
      <c r="J9" s="12">
        <f>IF(I9&lt;K$1,I9,0)</f>
        <v>0</v>
      </c>
      <c r="K9" s="12">
        <f>IF(J9=0,IF(I9&lt;L$1,I9,0),0)</f>
        <v>0</v>
      </c>
      <c r="L9" s="12">
        <f>SUM(E9+G9)</f>
        <v>38.650000000000006</v>
      </c>
      <c r="M9" s="27"/>
      <c r="N9" s="26">
        <f>SUM(L9+M9)</f>
        <v>38.650000000000006</v>
      </c>
    </row>
    <row r="10" spans="1:14" ht="15.75">
      <c r="A10" s="37">
        <v>8</v>
      </c>
      <c r="B10" s="10">
        <v>8</v>
      </c>
      <c r="C10" s="10" t="s">
        <v>59</v>
      </c>
      <c r="D10" s="13" t="s">
        <v>60</v>
      </c>
      <c r="E10" s="11">
        <v>18.346</v>
      </c>
      <c r="F10" s="11"/>
      <c r="G10" s="11">
        <v>23.998</v>
      </c>
      <c r="H10" s="11"/>
      <c r="I10" s="12">
        <f>MIN(E10:G10)</f>
        <v>18.346</v>
      </c>
      <c r="J10" s="12">
        <f>IF(I10&lt;K$1,I10,0)</f>
        <v>0</v>
      </c>
      <c r="K10" s="12">
        <f>IF(J10=0,IF(I10&lt;L$1,I10,0),0)</f>
        <v>0</v>
      </c>
      <c r="L10" s="12">
        <f>SUM(E10+G10)</f>
        <v>42.344</v>
      </c>
      <c r="M10" s="27"/>
      <c r="N10" s="26">
        <f>SUM(L10+M10)</f>
        <v>42.344</v>
      </c>
    </row>
    <row r="11" spans="1:14" ht="15.75">
      <c r="A11" s="37">
        <v>9</v>
      </c>
      <c r="B11" s="10">
        <v>9</v>
      </c>
      <c r="C11" s="10" t="s">
        <v>61</v>
      </c>
      <c r="D11" s="13" t="s">
        <v>62</v>
      </c>
      <c r="E11" s="12">
        <v>18.011</v>
      </c>
      <c r="F11" s="12"/>
      <c r="G11" s="12">
        <v>17.632</v>
      </c>
      <c r="H11" s="12"/>
      <c r="I11" s="12">
        <f>MIN(E11:G11)</f>
        <v>17.632</v>
      </c>
      <c r="J11" s="12">
        <f>IF(I11&lt;K$1,I11,0)</f>
        <v>17.632</v>
      </c>
      <c r="K11" s="12">
        <f>IF(J11=0,IF(I11&lt;L$1,I11,0),0)</f>
        <v>0</v>
      </c>
      <c r="L11" s="12">
        <f>SUM(E11+G11)</f>
        <v>35.643</v>
      </c>
      <c r="M11" s="27"/>
      <c r="N11" s="26">
        <f>SUM(L11+M11)</f>
        <v>35.643</v>
      </c>
    </row>
    <row r="12" spans="1:14" ht="15.75">
      <c r="A12" s="37">
        <v>10</v>
      </c>
      <c r="B12" s="10">
        <v>10</v>
      </c>
      <c r="C12" s="10" t="s">
        <v>63</v>
      </c>
      <c r="D12" s="14" t="s">
        <v>64</v>
      </c>
      <c r="E12" s="12">
        <v>18.96</v>
      </c>
      <c r="F12" s="12"/>
      <c r="G12" s="12">
        <v>18.165</v>
      </c>
      <c r="H12" s="12"/>
      <c r="I12" s="12">
        <f>MIN(E12:G12)</f>
        <v>18.165</v>
      </c>
      <c r="J12" s="12">
        <f>IF(I12&lt;K$1,I12,0)</f>
        <v>18.165</v>
      </c>
      <c r="K12" s="12">
        <f>IF(J12=0,IF(I12&lt;L$1,I12,0),0)</f>
        <v>0</v>
      </c>
      <c r="L12" s="12">
        <f>SUM(E12+G12)</f>
        <v>37.125</v>
      </c>
      <c r="M12" s="27"/>
      <c r="N12" s="26">
        <f>SUM(L12+M12)</f>
        <v>37.125</v>
      </c>
    </row>
    <row r="13" spans="1:14" ht="15.75">
      <c r="A13" s="37">
        <v>11</v>
      </c>
      <c r="B13" s="10">
        <v>11</v>
      </c>
      <c r="C13" s="10" t="s">
        <v>65</v>
      </c>
      <c r="D13" s="13" t="s">
        <v>66</v>
      </c>
      <c r="E13" s="12">
        <v>19.005</v>
      </c>
      <c r="F13" s="12"/>
      <c r="G13" s="12">
        <v>18.629</v>
      </c>
      <c r="H13" s="12"/>
      <c r="I13" s="12">
        <f>MIN(E13:G13)</f>
        <v>18.629</v>
      </c>
      <c r="J13" s="12">
        <f>IF(I13&lt;K$1,I13,0)</f>
        <v>0</v>
      </c>
      <c r="K13" s="12">
        <f>IF(J13=0,IF(I13&lt;L$1,I13,0),0)</f>
        <v>0</v>
      </c>
      <c r="L13" s="12">
        <f>SUM(E13+G13)</f>
        <v>37.634</v>
      </c>
      <c r="M13" s="27"/>
      <c r="N13" s="26">
        <f>SUM(L13+M13)</f>
        <v>37.634</v>
      </c>
    </row>
    <row r="14" spans="1:14" ht="15.75">
      <c r="A14" s="37">
        <v>12</v>
      </c>
      <c r="B14" s="10">
        <v>12</v>
      </c>
      <c r="C14" s="10" t="s">
        <v>67</v>
      </c>
      <c r="D14" s="13" t="s">
        <v>68</v>
      </c>
      <c r="E14" s="11">
        <v>19.423</v>
      </c>
      <c r="F14" s="11"/>
      <c r="G14" s="11">
        <v>19.611</v>
      </c>
      <c r="H14" s="11"/>
      <c r="I14" s="12">
        <f>MIN(E14:G14)</f>
        <v>19.423</v>
      </c>
      <c r="J14" s="12">
        <f>IF(I14&lt;K$1,I14,0)</f>
        <v>0</v>
      </c>
      <c r="K14" s="12">
        <f>IF(J14=0,IF(I14&lt;L$1,I14,0),0)</f>
        <v>0</v>
      </c>
      <c r="L14" s="12">
        <f>SUM(E14+G14)</f>
        <v>39.034</v>
      </c>
      <c r="M14" s="27"/>
      <c r="N14" s="26">
        <f>SUM(L14+M14)</f>
        <v>39.034</v>
      </c>
    </row>
    <row r="15" spans="1:14" ht="15.75">
      <c r="A15" s="37">
        <v>13</v>
      </c>
      <c r="B15" s="10">
        <v>13</v>
      </c>
      <c r="C15" s="10" t="s">
        <v>69</v>
      </c>
      <c r="D15" s="10" t="s">
        <v>70</v>
      </c>
      <c r="E15" s="11">
        <v>19.416</v>
      </c>
      <c r="F15" s="11"/>
      <c r="G15" s="11">
        <v>18.406</v>
      </c>
      <c r="H15" s="11"/>
      <c r="I15" s="12">
        <f>MIN(E15:G15)</f>
        <v>18.406</v>
      </c>
      <c r="J15" s="12">
        <f>IF(I15&lt;K$1,I15,0)</f>
        <v>0</v>
      </c>
      <c r="K15" s="12">
        <f>IF(J15=0,IF(I15&lt;L$1,I15,0),0)</f>
        <v>0</v>
      </c>
      <c r="L15" s="12">
        <f>SUM(E15+G15)</f>
        <v>37.822</v>
      </c>
      <c r="M15" s="27"/>
      <c r="N15" s="26">
        <f>SUM(L15+M15)</f>
        <v>37.822</v>
      </c>
    </row>
    <row r="16" spans="1:14" ht="15.75">
      <c r="A16" s="37">
        <v>14</v>
      </c>
      <c r="B16" s="10">
        <v>14</v>
      </c>
      <c r="C16" s="10" t="s">
        <v>71</v>
      </c>
      <c r="D16" s="13" t="s">
        <v>72</v>
      </c>
      <c r="E16" s="12">
        <v>50</v>
      </c>
      <c r="F16" s="12"/>
      <c r="G16" s="12">
        <v>18.325</v>
      </c>
      <c r="H16" s="12"/>
      <c r="I16" s="12">
        <f>MIN(E16:G16)</f>
        <v>18.325</v>
      </c>
      <c r="J16" s="12">
        <f>IF(I16&lt;K$1,I16,0)</f>
        <v>0</v>
      </c>
      <c r="K16" s="12">
        <f>IF(J16=0,IF(I16&lt;L$1,I16,0),0)</f>
        <v>0</v>
      </c>
      <c r="L16" s="12">
        <f>SUM(E16+G16)</f>
        <v>68.325</v>
      </c>
      <c r="M16" s="27"/>
      <c r="N16" s="26">
        <f>SUM(L16+M16)</f>
        <v>68.325</v>
      </c>
    </row>
    <row r="17" spans="1:14" ht="15.75">
      <c r="A17" s="37">
        <v>15</v>
      </c>
      <c r="B17" s="10">
        <v>15</v>
      </c>
      <c r="C17" s="10" t="s">
        <v>73</v>
      </c>
      <c r="D17" s="13" t="s">
        <v>74</v>
      </c>
      <c r="E17" s="11">
        <v>19.719</v>
      </c>
      <c r="F17" s="11"/>
      <c r="G17" s="11">
        <v>18.866</v>
      </c>
      <c r="H17" s="11"/>
      <c r="I17" s="12">
        <f>MIN(E17:G17)</f>
        <v>18.866</v>
      </c>
      <c r="J17" s="12">
        <f>IF(I17&lt;K$1,I17,0)</f>
        <v>0</v>
      </c>
      <c r="K17" s="12">
        <f>IF(J17=0,IF(I17&lt;L$1,I17,0),0)</f>
        <v>0</v>
      </c>
      <c r="L17" s="12">
        <f>SUM(E17+G17)</f>
        <v>38.585</v>
      </c>
      <c r="M17" s="27"/>
      <c r="N17" s="26">
        <f>SUM(L17+M17)</f>
        <v>38.585</v>
      </c>
    </row>
    <row r="18" spans="1:14" ht="15.75">
      <c r="A18" s="37">
        <v>16</v>
      </c>
      <c r="B18" s="10">
        <v>16</v>
      </c>
      <c r="C18" s="10" t="s">
        <v>75</v>
      </c>
      <c r="D18" s="13" t="s">
        <v>76</v>
      </c>
      <c r="E18" s="12">
        <v>18.766</v>
      </c>
      <c r="F18" s="12"/>
      <c r="G18" s="12">
        <v>18.695</v>
      </c>
      <c r="H18" s="12"/>
      <c r="I18" s="12">
        <f>MIN(E18:G18)</f>
        <v>18.695</v>
      </c>
      <c r="J18" s="12">
        <f>IF(I18&lt;K$1,I18,0)</f>
        <v>0</v>
      </c>
      <c r="K18" s="12">
        <f>IF(J18=0,IF(I18&lt;L$1,I18,0),0)</f>
        <v>0</v>
      </c>
      <c r="L18" s="12">
        <f>SUM(E18+G18)</f>
        <v>37.461</v>
      </c>
      <c r="M18" s="27"/>
      <c r="N18" s="26">
        <f>SUM(L18+M18)</f>
        <v>37.461</v>
      </c>
    </row>
    <row r="19" spans="1:14" ht="15.75">
      <c r="A19" s="37">
        <v>17</v>
      </c>
      <c r="B19" s="10">
        <v>17</v>
      </c>
      <c r="C19" s="10" t="s">
        <v>77</v>
      </c>
      <c r="D19" s="13" t="s">
        <v>78</v>
      </c>
      <c r="E19" s="11">
        <v>18.379</v>
      </c>
      <c r="F19" s="11"/>
      <c r="G19" s="11">
        <v>19.807</v>
      </c>
      <c r="H19" s="11"/>
      <c r="I19" s="12">
        <f>MIN(E19:G19)</f>
        <v>18.379</v>
      </c>
      <c r="J19" s="12">
        <f>IF(I19&lt;K$1,I19,0)</f>
        <v>0</v>
      </c>
      <c r="K19" s="12">
        <f>IF(J19=0,IF(I19&lt;L$1,I19,0),0)</f>
        <v>0</v>
      </c>
      <c r="L19" s="12">
        <f>SUM(E19+G19)</f>
        <v>38.186</v>
      </c>
      <c r="M19" s="27"/>
      <c r="N19" s="26">
        <f>SUM(L19+M19)</f>
        <v>38.186</v>
      </c>
    </row>
    <row r="20" spans="1:14" ht="15.75">
      <c r="A20" s="37">
        <v>18</v>
      </c>
      <c r="B20" s="10">
        <v>18</v>
      </c>
      <c r="C20" s="10" t="s">
        <v>79</v>
      </c>
      <c r="D20" s="13" t="s">
        <v>80</v>
      </c>
      <c r="E20" s="11">
        <v>18.906</v>
      </c>
      <c r="F20" s="11"/>
      <c r="G20" s="11">
        <v>18.617</v>
      </c>
      <c r="H20" s="11"/>
      <c r="I20" s="12">
        <f>MIN(E20:G20)</f>
        <v>18.617</v>
      </c>
      <c r="J20" s="12">
        <f>IF(I20&lt;K$1,I20,0)</f>
        <v>0</v>
      </c>
      <c r="K20" s="12">
        <f>IF(J20=0,IF(I20&lt;L$1,I20,0),0)</f>
        <v>0</v>
      </c>
      <c r="L20" s="12">
        <f>SUM(E20+G20)</f>
        <v>37.522999999999996</v>
      </c>
      <c r="M20" s="27"/>
      <c r="N20" s="26">
        <f>SUM(L20+M20)</f>
        <v>37.522999999999996</v>
      </c>
    </row>
    <row r="21" spans="1:14" ht="15.75">
      <c r="A21" s="37">
        <v>19</v>
      </c>
      <c r="B21" s="10">
        <v>19</v>
      </c>
      <c r="C21" s="10" t="s">
        <v>81</v>
      </c>
      <c r="D21" s="13" t="s">
        <v>82</v>
      </c>
      <c r="E21" s="12">
        <v>18.315</v>
      </c>
      <c r="F21" s="12"/>
      <c r="G21" s="12">
        <v>23.349</v>
      </c>
      <c r="H21" s="12"/>
      <c r="I21" s="12">
        <f>MIN(E21:G21)</f>
        <v>18.315</v>
      </c>
      <c r="J21" s="12">
        <f>IF(I21&lt;K$1,I21,0)</f>
        <v>0</v>
      </c>
      <c r="K21" s="12">
        <f>IF(J21=0,IF(I21&lt;L$1,I21,0),0)</f>
        <v>0</v>
      </c>
      <c r="L21" s="12">
        <f>SUM(E21+G21)</f>
        <v>41.664</v>
      </c>
      <c r="M21" s="27"/>
      <c r="N21" s="26">
        <f>SUM(L21+M21)</f>
        <v>41.664</v>
      </c>
    </row>
    <row r="22" spans="1:14" ht="15.75">
      <c r="A22" s="37">
        <v>20</v>
      </c>
      <c r="B22" s="10">
        <v>20</v>
      </c>
      <c r="C22" s="10" t="s">
        <v>83</v>
      </c>
      <c r="D22" s="13" t="s">
        <v>84</v>
      </c>
      <c r="E22" s="12">
        <v>17.995</v>
      </c>
      <c r="F22" s="12"/>
      <c r="G22" s="12">
        <v>17.725</v>
      </c>
      <c r="H22" s="12"/>
      <c r="I22" s="12">
        <f>MIN(E22:G22)</f>
        <v>17.725</v>
      </c>
      <c r="J22" s="12">
        <f>IF(I22&lt;K$1,I22,0)</f>
        <v>17.725</v>
      </c>
      <c r="K22" s="12">
        <f>IF(J22=0,IF(I22&lt;L$1,I22,0),0)</f>
        <v>0</v>
      </c>
      <c r="L22" s="12">
        <f>SUM(E22+G22)</f>
        <v>35.72</v>
      </c>
      <c r="M22" s="27"/>
      <c r="N22" s="26">
        <f>SUM(L22+M22)</f>
        <v>35.72</v>
      </c>
    </row>
    <row r="23" spans="1:14" ht="15.75">
      <c r="A23" s="37">
        <v>21</v>
      </c>
      <c r="B23" s="10">
        <v>21</v>
      </c>
      <c r="C23" s="10" t="s">
        <v>85</v>
      </c>
      <c r="D23" s="13" t="s">
        <v>86</v>
      </c>
      <c r="E23" s="12">
        <v>26.661</v>
      </c>
      <c r="F23" s="12"/>
      <c r="G23" s="12">
        <v>23.757</v>
      </c>
      <c r="H23" s="12"/>
      <c r="I23" s="12">
        <f>MIN(E23:G23)</f>
        <v>23.757</v>
      </c>
      <c r="J23" s="12">
        <f>IF(I23&lt;K$1,I23,0)</f>
        <v>0</v>
      </c>
      <c r="K23" s="12">
        <f>IF(J23=0,IF(I23&lt;L$1,I23,0),0)</f>
        <v>0</v>
      </c>
      <c r="L23" s="12">
        <f>SUM(E23+G23)</f>
        <v>50.418000000000006</v>
      </c>
      <c r="M23" s="27"/>
      <c r="N23" s="26">
        <f>SUM(L23+M23)</f>
        <v>50.418000000000006</v>
      </c>
    </row>
    <row r="24" spans="1:14" ht="15.75">
      <c r="A24" s="37">
        <v>22</v>
      </c>
      <c r="B24" s="10">
        <v>22</v>
      </c>
      <c r="C24" s="10" t="s">
        <v>87</v>
      </c>
      <c r="D24" s="13" t="s">
        <v>88</v>
      </c>
      <c r="E24" s="11">
        <v>18.14</v>
      </c>
      <c r="F24" s="11"/>
      <c r="G24" s="11">
        <v>19.178</v>
      </c>
      <c r="H24" s="11"/>
      <c r="I24" s="12">
        <f>MIN(E24:G24)</f>
        <v>18.14</v>
      </c>
      <c r="J24" s="12">
        <f>IF(I24&lt;K$1,I24,0)</f>
        <v>18.14</v>
      </c>
      <c r="K24" s="12">
        <f>IF(J24=0,IF(I24&lt;L$1,I24,0),0)</f>
        <v>0</v>
      </c>
      <c r="L24" s="12">
        <f>SUM(E24+G24)</f>
        <v>37.318</v>
      </c>
      <c r="M24" s="27"/>
      <c r="N24" s="26">
        <f>SUM(L24+M24)</f>
        <v>37.318</v>
      </c>
    </row>
    <row r="25" spans="1:14" ht="15.75">
      <c r="A25" s="37">
        <v>23</v>
      </c>
      <c r="B25" s="10">
        <v>23</v>
      </c>
      <c r="C25" s="10" t="s">
        <v>89</v>
      </c>
      <c r="D25" s="13" t="s">
        <v>90</v>
      </c>
      <c r="E25" s="11">
        <v>17.823</v>
      </c>
      <c r="F25" s="11"/>
      <c r="G25" s="11">
        <v>17.775</v>
      </c>
      <c r="H25" s="11"/>
      <c r="I25" s="12">
        <f>MIN(E25:G25)</f>
        <v>17.775</v>
      </c>
      <c r="J25" s="12">
        <f>IF(I25&lt;K$1,I25,0)</f>
        <v>17.775</v>
      </c>
      <c r="K25" s="12">
        <f>IF(J25=0,IF(I25&lt;L$1,I25,0),0)</f>
        <v>0</v>
      </c>
      <c r="L25" s="12">
        <f>SUM(E25+G25)</f>
        <v>35.598</v>
      </c>
      <c r="M25" s="27"/>
      <c r="N25" s="26">
        <f>SUM(L25+M25)</f>
        <v>35.598</v>
      </c>
    </row>
    <row r="26" spans="1:14" ht="15.75">
      <c r="A26" s="37">
        <v>24</v>
      </c>
      <c r="B26" s="10">
        <v>24</v>
      </c>
      <c r="C26" s="34" t="s">
        <v>61</v>
      </c>
      <c r="D26" s="34" t="s">
        <v>91</v>
      </c>
      <c r="E26" s="11">
        <v>18.111</v>
      </c>
      <c r="F26" s="11"/>
      <c r="G26" s="11">
        <v>17.855</v>
      </c>
      <c r="H26" s="11"/>
      <c r="I26" s="12">
        <f>MIN(E26:G26)</f>
        <v>17.855</v>
      </c>
      <c r="J26" s="12">
        <f>IF(I26&lt;K$1,I26,0)</f>
        <v>17.855</v>
      </c>
      <c r="K26" s="12">
        <f>IF(J26=0,IF(I26&lt;L$1,I26,0),0)</f>
        <v>0</v>
      </c>
      <c r="L26" s="12">
        <f>SUM(E26+G26)</f>
        <v>35.966</v>
      </c>
      <c r="M26" s="27"/>
      <c r="N26" s="26">
        <f>SUM(L26+M26)</f>
        <v>35.966</v>
      </c>
    </row>
    <row r="27" spans="1:14" ht="15.75">
      <c r="A27" s="37">
        <v>25</v>
      </c>
      <c r="B27" s="10">
        <v>25</v>
      </c>
      <c r="C27" s="10" t="s">
        <v>92</v>
      </c>
      <c r="D27" s="13" t="s">
        <v>93</v>
      </c>
      <c r="E27" s="12">
        <v>18.498</v>
      </c>
      <c r="F27" s="12"/>
      <c r="G27" s="12">
        <v>24.022</v>
      </c>
      <c r="H27" s="12"/>
      <c r="I27" s="12">
        <f>MIN(E27:G27)</f>
        <v>18.498</v>
      </c>
      <c r="J27" s="12">
        <f>IF(I27&lt;K$1,I27,0)</f>
        <v>0</v>
      </c>
      <c r="K27" s="12">
        <f>IF(J27=0,IF(I27&lt;L$1,I27,0),0)</f>
        <v>0</v>
      </c>
      <c r="L27" s="12">
        <f>SUM(E27+G27)</f>
        <v>42.519999999999996</v>
      </c>
      <c r="M27" s="27"/>
      <c r="N27" s="26">
        <f>SUM(L27+M27)</f>
        <v>42.519999999999996</v>
      </c>
    </row>
    <row r="28" spans="1:14" ht="15.75">
      <c r="A28" s="37">
        <v>26</v>
      </c>
      <c r="B28" s="10">
        <v>26</v>
      </c>
      <c r="C28" s="10" t="s">
        <v>94</v>
      </c>
      <c r="D28" s="13" t="s">
        <v>95</v>
      </c>
      <c r="E28" s="12">
        <v>18.8</v>
      </c>
      <c r="F28" s="12"/>
      <c r="G28" s="12">
        <v>18.51</v>
      </c>
      <c r="H28" s="12"/>
      <c r="I28" s="12">
        <f>MIN(E28:G28)</f>
        <v>18.51</v>
      </c>
      <c r="J28" s="12">
        <f>IF(I28&lt;K$1,I28,0)</f>
        <v>0</v>
      </c>
      <c r="K28" s="12">
        <f>IF(J28=0,IF(I28&lt;L$1,I28,0),0)</f>
        <v>0</v>
      </c>
      <c r="L28" s="12">
        <f>SUM(E28+G28)</f>
        <v>37.31</v>
      </c>
      <c r="M28" s="27"/>
      <c r="N28" s="26">
        <f>SUM(L28+M28)</f>
        <v>37.31</v>
      </c>
    </row>
    <row r="29" spans="1:14" ht="15.75">
      <c r="A29" s="37">
        <v>27</v>
      </c>
      <c r="B29" s="10">
        <v>27</v>
      </c>
      <c r="C29" s="10" t="s">
        <v>96</v>
      </c>
      <c r="D29" s="14" t="s">
        <v>97</v>
      </c>
      <c r="E29" s="12">
        <v>18.645</v>
      </c>
      <c r="F29" s="12"/>
      <c r="G29" s="12">
        <v>18.483</v>
      </c>
      <c r="H29" s="12"/>
      <c r="I29" s="12">
        <f>MIN(E29:G29)</f>
        <v>18.483</v>
      </c>
      <c r="J29" s="12">
        <f>IF(I29&lt;K$1,I29,0)</f>
        <v>0</v>
      </c>
      <c r="K29" s="12">
        <f>IF(J29=0,IF(I29&lt;L$1,I29,0),0)</f>
        <v>0</v>
      </c>
      <c r="L29" s="12">
        <f>SUM(E29+G29)</f>
        <v>37.128</v>
      </c>
      <c r="M29" s="27"/>
      <c r="N29" s="26">
        <f>SUM(L29+M29)</f>
        <v>37.128</v>
      </c>
    </row>
    <row r="30" spans="1:14" ht="15.75">
      <c r="A30" s="37">
        <v>28</v>
      </c>
      <c r="B30" s="10">
        <v>28</v>
      </c>
      <c r="C30" s="10" t="s">
        <v>98</v>
      </c>
      <c r="D30" s="13" t="s">
        <v>99</v>
      </c>
      <c r="E30" s="12">
        <v>22.8</v>
      </c>
      <c r="F30" s="12"/>
      <c r="G30" s="12">
        <v>17.801</v>
      </c>
      <c r="H30" s="12"/>
      <c r="I30" s="12">
        <f>MIN(E30:G30)</f>
        <v>17.801</v>
      </c>
      <c r="J30" s="12">
        <f>IF(I30&lt;K$1,I30,0)</f>
        <v>17.801</v>
      </c>
      <c r="K30" s="12">
        <f>IF(J30=0,IF(I30&lt;L$1,I30,0),0)</f>
        <v>0</v>
      </c>
      <c r="L30" s="12">
        <f>SUM(E30+G30)</f>
        <v>40.601</v>
      </c>
      <c r="M30" s="27"/>
      <c r="N30" s="26">
        <f>SUM(L30+M30)</f>
        <v>40.601</v>
      </c>
    </row>
    <row r="31" spans="1:14" ht="15.75">
      <c r="A31" s="37">
        <v>29</v>
      </c>
      <c r="B31" s="10">
        <v>29</v>
      </c>
      <c r="C31" s="10" t="s">
        <v>100</v>
      </c>
      <c r="D31" s="10" t="s">
        <v>101</v>
      </c>
      <c r="E31" s="12">
        <v>50</v>
      </c>
      <c r="F31" s="12"/>
      <c r="G31" s="12">
        <v>17.702</v>
      </c>
      <c r="H31" s="12"/>
      <c r="I31" s="12">
        <f>MIN(E31:G31)</f>
        <v>17.702</v>
      </c>
      <c r="J31" s="12">
        <f>IF(I31&lt;K$1,I31,0)</f>
        <v>17.702</v>
      </c>
      <c r="K31" s="12">
        <f>IF(J31=0,IF(I31&lt;L$1,I31,0),0)</f>
        <v>0</v>
      </c>
      <c r="L31" s="12">
        <f>SUM(E31+G31)</f>
        <v>67.702</v>
      </c>
      <c r="M31" s="27"/>
      <c r="N31" s="26">
        <f>SUM(L31+M31)</f>
        <v>67.702</v>
      </c>
    </row>
    <row r="32" spans="1:14" ht="15.75">
      <c r="A32" s="37">
        <v>30</v>
      </c>
      <c r="B32" s="10">
        <v>30</v>
      </c>
      <c r="C32" s="10" t="s">
        <v>102</v>
      </c>
      <c r="D32" s="13" t="s">
        <v>103</v>
      </c>
      <c r="E32" s="12">
        <v>28.189</v>
      </c>
      <c r="F32" s="12"/>
      <c r="G32" s="12">
        <v>18.028</v>
      </c>
      <c r="H32" s="12"/>
      <c r="I32" s="12">
        <f>MIN(E32:G32)</f>
        <v>18.028</v>
      </c>
      <c r="J32" s="12">
        <f>IF(I32&lt;K$1,I32,0)</f>
        <v>18.028</v>
      </c>
      <c r="K32" s="12">
        <f>IF(J32=0,IF(I32&lt;L$1,I32,0),0)</f>
        <v>0</v>
      </c>
      <c r="L32" s="12">
        <f>SUM(E32+G32)</f>
        <v>46.217</v>
      </c>
      <c r="M32" s="27"/>
      <c r="N32" s="26">
        <f>SUM(L32+M32)</f>
        <v>46.217</v>
      </c>
    </row>
    <row r="33" spans="1:14" ht="15.75">
      <c r="A33" s="37">
        <v>31</v>
      </c>
      <c r="B33" s="10">
        <v>31</v>
      </c>
      <c r="C33" s="10" t="s">
        <v>104</v>
      </c>
      <c r="D33" s="13" t="s">
        <v>105</v>
      </c>
      <c r="E33" s="12">
        <v>18.577</v>
      </c>
      <c r="F33" s="12"/>
      <c r="G33" s="12">
        <v>28.645</v>
      </c>
      <c r="H33" s="12"/>
      <c r="I33" s="12">
        <f>MIN(E33:G33)</f>
        <v>18.577</v>
      </c>
      <c r="J33" s="12">
        <f>IF(I33&lt;K$1,I33,0)</f>
        <v>0</v>
      </c>
      <c r="K33" s="12">
        <f>IF(J33=0,IF(I33&lt;L$1,I33,0),0)</f>
        <v>0</v>
      </c>
      <c r="L33" s="12">
        <f>SUM(E33+G33)</f>
        <v>47.222</v>
      </c>
      <c r="M33" s="27"/>
      <c r="N33" s="26">
        <f>SUM(L33+M33)</f>
        <v>47.222</v>
      </c>
    </row>
    <row r="34" spans="1:14" ht="15.75">
      <c r="A34" s="37">
        <v>32</v>
      </c>
      <c r="B34" s="10">
        <v>32</v>
      </c>
      <c r="C34" s="10" t="s">
        <v>106</v>
      </c>
      <c r="D34" s="13" t="s">
        <v>107</v>
      </c>
      <c r="E34" s="12">
        <v>19.244</v>
      </c>
      <c r="F34" s="12"/>
      <c r="G34" s="12">
        <v>18.881</v>
      </c>
      <c r="H34" s="12"/>
      <c r="I34" s="12">
        <f>MIN(E34:G34)</f>
        <v>18.881</v>
      </c>
      <c r="J34" s="12">
        <f>IF(I34&lt;K$1,I34,0)</f>
        <v>0</v>
      </c>
      <c r="K34" s="12">
        <f>IF(J34=0,IF(I34&lt;L$1,I34,0),0)</f>
        <v>0</v>
      </c>
      <c r="L34" s="12">
        <f>SUM(E34+G34)</f>
        <v>38.125</v>
      </c>
      <c r="M34" s="27"/>
      <c r="N34" s="26">
        <f>SUM(L34+M34)</f>
        <v>38.125</v>
      </c>
    </row>
    <row r="35" spans="1:14" ht="15.75">
      <c r="A35" s="37">
        <v>33</v>
      </c>
      <c r="B35" s="10">
        <v>33</v>
      </c>
      <c r="C35" s="10" t="s">
        <v>108</v>
      </c>
      <c r="D35" s="10" t="s">
        <v>109</v>
      </c>
      <c r="E35" s="12">
        <v>18.024</v>
      </c>
      <c r="F35" s="12"/>
      <c r="G35" s="12">
        <v>23.449</v>
      </c>
      <c r="H35" s="12"/>
      <c r="I35" s="12">
        <f>MIN(E35:G35)</f>
        <v>18.024</v>
      </c>
      <c r="J35" s="12">
        <f>IF(I35&lt;K$1,I35,0)</f>
        <v>18.024</v>
      </c>
      <c r="K35" s="12">
        <f>IF(J35=0,IF(I35&lt;L$1,I35,0),0)</f>
        <v>0</v>
      </c>
      <c r="L35" s="12">
        <f>SUM(E35+G35)</f>
        <v>41.473</v>
      </c>
      <c r="M35" s="27"/>
      <c r="N35" s="26">
        <f>SUM(L35+M35)</f>
        <v>41.473</v>
      </c>
    </row>
    <row r="36" spans="1:14" ht="15.75">
      <c r="A36" s="37">
        <v>34</v>
      </c>
      <c r="B36" s="10">
        <v>34</v>
      </c>
      <c r="C36" s="10" t="s">
        <v>110</v>
      </c>
      <c r="D36" s="13" t="s">
        <v>111</v>
      </c>
      <c r="E36" s="12">
        <v>19.239</v>
      </c>
      <c r="F36" s="12"/>
      <c r="G36" s="12">
        <v>18.858</v>
      </c>
      <c r="H36" s="12"/>
      <c r="I36" s="12">
        <f>MIN(E36:G36)</f>
        <v>18.858</v>
      </c>
      <c r="J36" s="12">
        <f>IF(I36&lt;K$1,I36,0)</f>
        <v>0</v>
      </c>
      <c r="K36" s="12">
        <f>IF(J36=0,IF(I36&lt;L$1,I36,0),0)</f>
        <v>0</v>
      </c>
      <c r="L36" s="12">
        <f>SUM(E36+G36)</f>
        <v>38.097</v>
      </c>
      <c r="M36" s="27"/>
      <c r="N36" s="26">
        <f>SUM(L36+M36)</f>
        <v>38.097</v>
      </c>
    </row>
    <row r="37" spans="1:14" ht="15.75">
      <c r="A37" s="37">
        <v>35</v>
      </c>
      <c r="B37" s="10">
        <v>35</v>
      </c>
      <c r="C37" s="10" t="s">
        <v>112</v>
      </c>
      <c r="D37" s="10" t="s">
        <v>113</v>
      </c>
      <c r="E37" s="12">
        <v>18.209</v>
      </c>
      <c r="F37" s="12"/>
      <c r="G37" s="12">
        <v>17.629</v>
      </c>
      <c r="H37" s="12"/>
      <c r="I37" s="12">
        <f>MIN(E37:G37)</f>
        <v>17.629</v>
      </c>
      <c r="J37" s="12">
        <f>IF(I37&lt;K$1,I37,0)</f>
        <v>17.629</v>
      </c>
      <c r="K37" s="12">
        <f>IF(J37=0,IF(I37&lt;L$1,I37,0),0)</f>
        <v>0</v>
      </c>
      <c r="L37" s="12">
        <f>SUM(E37+G37)</f>
        <v>35.838</v>
      </c>
      <c r="M37" s="27"/>
      <c r="N37" s="26">
        <f>SUM(L37+M37)</f>
        <v>35.838</v>
      </c>
    </row>
    <row r="38" spans="1:14" ht="15.75">
      <c r="A38" s="37">
        <v>36</v>
      </c>
      <c r="B38" s="10">
        <v>36</v>
      </c>
      <c r="C38" s="10" t="s">
        <v>114</v>
      </c>
      <c r="D38" s="14" t="s">
        <v>115</v>
      </c>
      <c r="E38" s="12">
        <v>19.026</v>
      </c>
      <c r="F38" s="12"/>
      <c r="G38" s="12">
        <v>32.049</v>
      </c>
      <c r="H38" s="12"/>
      <c r="I38" s="12">
        <f>MIN(E38:G38)</f>
        <v>19.026</v>
      </c>
      <c r="J38" s="12">
        <f>IF(I38&lt;K$1,I38,0)</f>
        <v>0</v>
      </c>
      <c r="K38" s="12">
        <f>IF(J38=0,IF(I38&lt;L$1,I38,0),0)</f>
        <v>0</v>
      </c>
      <c r="L38" s="12">
        <f>SUM(E38+G38)</f>
        <v>51.075</v>
      </c>
      <c r="M38" s="27"/>
      <c r="N38" s="26">
        <f>SUM(L38+M38)</f>
        <v>51.075</v>
      </c>
    </row>
    <row r="39" spans="1:14" ht="15.75">
      <c r="A39" s="37">
        <v>37</v>
      </c>
      <c r="B39" s="10">
        <v>37</v>
      </c>
      <c r="C39" s="10" t="s">
        <v>116</v>
      </c>
      <c r="D39" s="13" t="s">
        <v>117</v>
      </c>
      <c r="E39" s="12">
        <v>19.71</v>
      </c>
      <c r="F39" s="12"/>
      <c r="G39" s="12">
        <v>21.578</v>
      </c>
      <c r="H39" s="12"/>
      <c r="I39" s="12">
        <f>MIN(E39:G39)</f>
        <v>19.71</v>
      </c>
      <c r="J39" s="12">
        <f>IF(I39&lt;K$1,I39,0)</f>
        <v>0</v>
      </c>
      <c r="K39" s="12">
        <f>IF(J39=0,IF(I39&lt;L$1,I39,0),0)</f>
        <v>0</v>
      </c>
      <c r="L39" s="12">
        <f>SUM(E39+G39)</f>
        <v>41.288</v>
      </c>
      <c r="M39" s="27"/>
      <c r="N39" s="26">
        <f>SUM(L39+M39)</f>
        <v>41.288</v>
      </c>
    </row>
    <row r="40" spans="1:14" ht="15.75">
      <c r="A40" s="37">
        <v>38</v>
      </c>
      <c r="B40" s="10">
        <v>38</v>
      </c>
      <c r="C40" s="10" t="s">
        <v>118</v>
      </c>
      <c r="D40" s="10" t="s">
        <v>119</v>
      </c>
      <c r="E40" s="12">
        <v>23.717</v>
      </c>
      <c r="F40" s="12"/>
      <c r="G40" s="12">
        <v>20.608</v>
      </c>
      <c r="H40" s="12"/>
      <c r="I40" s="12">
        <f>MIN(E40:G40)</f>
        <v>20.608</v>
      </c>
      <c r="J40" s="12">
        <f>IF(I40&lt;K$1,I40,0)</f>
        <v>0</v>
      </c>
      <c r="K40" s="12">
        <f>IF(J40=0,IF(I40&lt;L$1,I40,0),0)</f>
        <v>0</v>
      </c>
      <c r="L40" s="12">
        <f>SUM(E40+G40)</f>
        <v>44.325</v>
      </c>
      <c r="M40" s="27"/>
      <c r="N40" s="26">
        <f>SUM(L40+M40)</f>
        <v>44.325</v>
      </c>
    </row>
    <row r="41" spans="1:14" ht="15.75">
      <c r="A41" s="37">
        <v>39</v>
      </c>
      <c r="B41" s="10">
        <v>39</v>
      </c>
      <c r="C41" s="10" t="s">
        <v>120</v>
      </c>
      <c r="D41" s="14" t="s">
        <v>121</v>
      </c>
      <c r="E41" s="12">
        <v>19.921</v>
      </c>
      <c r="F41" s="12"/>
      <c r="G41" s="12">
        <v>20.367</v>
      </c>
      <c r="H41" s="12"/>
      <c r="I41" s="12">
        <f>MIN(E41:G41)</f>
        <v>19.921</v>
      </c>
      <c r="J41" s="12">
        <f>IF(I41&lt;K$1,I41,0)</f>
        <v>0</v>
      </c>
      <c r="K41" s="12">
        <f>IF(J41=0,IF(I41&lt;L$1,I41,0),0)</f>
        <v>0</v>
      </c>
      <c r="L41" s="12">
        <f>SUM(E41+G41)</f>
        <v>40.288</v>
      </c>
      <c r="M41" s="27"/>
      <c r="N41" s="26">
        <f>SUM(L41+M41)</f>
        <v>40.288</v>
      </c>
    </row>
    <row r="42" spans="1:14" ht="15.75">
      <c r="A42" s="37">
        <v>40</v>
      </c>
      <c r="B42" s="10">
        <v>40</v>
      </c>
      <c r="C42" s="10" t="s">
        <v>122</v>
      </c>
      <c r="D42" s="10" t="s">
        <v>123</v>
      </c>
      <c r="E42" s="12">
        <v>20.719</v>
      </c>
      <c r="F42" s="12"/>
      <c r="G42" s="12">
        <v>21.766</v>
      </c>
      <c r="H42" s="12"/>
      <c r="I42" s="12">
        <f>MIN(E42:G42)</f>
        <v>20.719</v>
      </c>
      <c r="J42" s="12">
        <f>IF(I42&lt;K$1,I42,0)</f>
        <v>0</v>
      </c>
      <c r="K42" s="12">
        <f>IF(J42=0,IF(I42&lt;L$1,I42,0),0)</f>
        <v>0</v>
      </c>
      <c r="L42" s="12">
        <f>SUM(E42+G42)</f>
        <v>42.485</v>
      </c>
      <c r="M42" s="27"/>
      <c r="N42" s="26">
        <f>SUM(L42+M42)</f>
        <v>42.485</v>
      </c>
    </row>
    <row r="43" spans="1:14" ht="15.75">
      <c r="A43" s="37">
        <v>41</v>
      </c>
      <c r="B43" s="10">
        <v>41</v>
      </c>
      <c r="C43" s="8" t="s">
        <v>124</v>
      </c>
      <c r="D43" s="15" t="s">
        <v>125</v>
      </c>
      <c r="E43" s="12">
        <v>18.195</v>
      </c>
      <c r="F43" s="12"/>
      <c r="G43" s="12">
        <v>18.241</v>
      </c>
      <c r="H43" s="12"/>
      <c r="I43" s="12">
        <f>MIN(E43:G43)</f>
        <v>18.195</v>
      </c>
      <c r="J43" s="12">
        <f>IF(I43&lt;K$1,I43,0)</f>
        <v>0</v>
      </c>
      <c r="K43" s="12">
        <f>IF(J43=0,IF(I43&lt;L$1,I43,0),0)</f>
        <v>0</v>
      </c>
      <c r="L43" s="12">
        <f>SUM(E43+G43)</f>
        <v>36.436</v>
      </c>
      <c r="M43" s="27"/>
      <c r="N43" s="26">
        <f>SUM(L43+M43)</f>
        <v>36.436</v>
      </c>
    </row>
    <row r="44" spans="1:14" ht="15.75">
      <c r="A44" s="37">
        <v>42</v>
      </c>
      <c r="B44" s="10">
        <v>42</v>
      </c>
      <c r="C44" s="10" t="s">
        <v>126</v>
      </c>
      <c r="D44" s="13" t="s">
        <v>127</v>
      </c>
      <c r="E44" s="12">
        <v>19.325</v>
      </c>
      <c r="F44" s="12"/>
      <c r="G44" s="12">
        <v>19.184</v>
      </c>
      <c r="H44" s="12"/>
      <c r="I44" s="12">
        <f>MIN(E44:G44)</f>
        <v>19.184</v>
      </c>
      <c r="J44" s="12">
        <f>IF(I44&lt;K$1,I44,0)</f>
        <v>0</v>
      </c>
      <c r="K44" s="12">
        <f>IF(J44=0,IF(I44&lt;L$1,I44,0),0)</f>
        <v>0</v>
      </c>
      <c r="L44" s="12">
        <f>SUM(E44+G44)</f>
        <v>38.509</v>
      </c>
      <c r="M44" s="27"/>
      <c r="N44" s="26">
        <f>SUM(L44+M44)</f>
        <v>38.509</v>
      </c>
    </row>
    <row r="45" spans="1:14" ht="15.75">
      <c r="A45" s="37">
        <v>43</v>
      </c>
      <c r="B45" s="10">
        <v>43</v>
      </c>
      <c r="C45" s="10" t="s">
        <v>128</v>
      </c>
      <c r="D45" s="13" t="s">
        <v>129</v>
      </c>
      <c r="E45" s="12">
        <v>18.091</v>
      </c>
      <c r="F45" s="12"/>
      <c r="G45" s="12">
        <v>18.166</v>
      </c>
      <c r="H45" s="12"/>
      <c r="I45" s="12">
        <f>MIN(E45:G45)</f>
        <v>18.091</v>
      </c>
      <c r="J45" s="12">
        <f>IF(I45&lt;K$1,I45,0)</f>
        <v>18.091</v>
      </c>
      <c r="K45" s="12">
        <f>IF(J45=0,IF(I45&lt;L$1,I45,0),0)</f>
        <v>0</v>
      </c>
      <c r="L45" s="12">
        <f>SUM(E45+G45)</f>
        <v>36.257000000000005</v>
      </c>
      <c r="M45" s="27"/>
      <c r="N45" s="26">
        <f>SUM(L45+M45)</f>
        <v>36.257000000000005</v>
      </c>
    </row>
    <row r="46" spans="1:14" ht="15.75">
      <c r="A46" s="37">
        <v>44</v>
      </c>
      <c r="B46" s="10">
        <v>44</v>
      </c>
      <c r="C46" s="10" t="s">
        <v>130</v>
      </c>
      <c r="D46" s="13" t="s">
        <v>131</v>
      </c>
      <c r="E46" s="12">
        <v>18.376</v>
      </c>
      <c r="F46" s="12"/>
      <c r="G46" s="12">
        <v>18.959</v>
      </c>
      <c r="H46" s="12"/>
      <c r="I46" s="12">
        <f>MIN(E46:G46)</f>
        <v>18.376</v>
      </c>
      <c r="J46" s="12">
        <f>IF(I46&lt;K$1,I46,0)</f>
        <v>0</v>
      </c>
      <c r="K46" s="12">
        <f>IF(J46=0,IF(I46&lt;L$1,I46,0),0)</f>
        <v>0</v>
      </c>
      <c r="L46" s="12">
        <f>SUM(E46+G46)</f>
        <v>37.335</v>
      </c>
      <c r="M46" s="27"/>
      <c r="N46" s="26">
        <f>SUM(L46+M46)</f>
        <v>37.335</v>
      </c>
    </row>
    <row r="47" spans="1:14" ht="15.75">
      <c r="A47" s="37">
        <v>45</v>
      </c>
      <c r="B47" s="10">
        <v>45</v>
      </c>
      <c r="C47" s="10" t="s">
        <v>132</v>
      </c>
      <c r="D47" s="13" t="s">
        <v>133</v>
      </c>
      <c r="E47" s="12">
        <v>18.32</v>
      </c>
      <c r="F47" s="12"/>
      <c r="G47" s="12">
        <v>23.423</v>
      </c>
      <c r="H47" s="12"/>
      <c r="I47" s="12">
        <f>MIN(E47:G47)</f>
        <v>18.32</v>
      </c>
      <c r="J47" s="12">
        <f>IF(I47&lt;K$1,I47,0)</f>
        <v>0</v>
      </c>
      <c r="K47" s="12">
        <f>IF(J47=0,IF(I47&lt;L$1,I47,0),0)</f>
        <v>0</v>
      </c>
      <c r="L47" s="12">
        <f>SUM(E47+G47)</f>
        <v>41.742999999999995</v>
      </c>
      <c r="M47" s="27"/>
      <c r="N47" s="26">
        <f>SUM(L47+M47)</f>
        <v>41.742999999999995</v>
      </c>
    </row>
    <row r="48" spans="1:14" ht="15.75">
      <c r="A48" s="37">
        <v>46</v>
      </c>
      <c r="B48" s="10">
        <v>46</v>
      </c>
      <c r="C48" s="10" t="s">
        <v>49</v>
      </c>
      <c r="D48" s="10" t="s">
        <v>134</v>
      </c>
      <c r="E48" s="12">
        <v>17.481</v>
      </c>
      <c r="F48" s="12"/>
      <c r="G48" s="12">
        <v>18.074</v>
      </c>
      <c r="H48" s="12"/>
      <c r="I48" s="12">
        <f>MIN(E48:G48)</f>
        <v>17.481</v>
      </c>
      <c r="J48" s="12">
        <f>IF(I48&lt;K$1,I48,0)</f>
        <v>17.481</v>
      </c>
      <c r="K48" s="12">
        <f>IF(J48=0,IF(I48&lt;L$1,I48,0),0)</f>
        <v>0</v>
      </c>
      <c r="L48" s="12">
        <f>SUM(E48+G48)</f>
        <v>35.55500000000001</v>
      </c>
      <c r="M48" s="27"/>
      <c r="N48" s="26">
        <f>SUM(L48+M48)</f>
        <v>35.55500000000001</v>
      </c>
    </row>
    <row r="49" spans="1:14" ht="15.75">
      <c r="A49" s="37">
        <v>47</v>
      </c>
      <c r="B49" s="10">
        <v>47</v>
      </c>
      <c r="C49" s="10" t="s">
        <v>135</v>
      </c>
      <c r="D49" s="10" t="s">
        <v>136</v>
      </c>
      <c r="E49" s="12">
        <v>23.107</v>
      </c>
      <c r="F49" s="12"/>
      <c r="G49" s="12">
        <v>17.658</v>
      </c>
      <c r="H49" s="12"/>
      <c r="I49" s="12">
        <f>MIN(E49:G49)</f>
        <v>17.658</v>
      </c>
      <c r="J49" s="12">
        <f>IF(I49&lt;K$1,I49,0)</f>
        <v>17.658</v>
      </c>
      <c r="K49" s="12">
        <f>IF(J49=0,IF(I49&lt;L$1,I49,0),0)</f>
        <v>0</v>
      </c>
      <c r="L49" s="12">
        <f>SUM(E49+G49)</f>
        <v>40.765</v>
      </c>
      <c r="M49" s="27"/>
      <c r="N49" s="26">
        <f>SUM(L49+M49)</f>
        <v>40.765</v>
      </c>
    </row>
    <row r="50" spans="1:14" ht="15.75">
      <c r="A50" s="37">
        <v>48</v>
      </c>
      <c r="B50" s="10">
        <v>48</v>
      </c>
      <c r="C50" s="10" t="s">
        <v>137</v>
      </c>
      <c r="D50" s="10" t="s">
        <v>138</v>
      </c>
      <c r="E50" s="12">
        <v>18.943</v>
      </c>
      <c r="F50" s="12"/>
      <c r="G50" s="12">
        <v>20.164</v>
      </c>
      <c r="H50" s="12"/>
      <c r="I50" s="12">
        <f>MIN(E50:G50)</f>
        <v>18.943</v>
      </c>
      <c r="J50" s="12">
        <f>IF(I50&lt;K$1,I50,0)</f>
        <v>0</v>
      </c>
      <c r="K50" s="12">
        <f>IF(J50=0,IF(I50&lt;L$1,I50,0),0)</f>
        <v>0</v>
      </c>
      <c r="L50" s="12">
        <f>SUM(E50+G50)</f>
        <v>39.107</v>
      </c>
      <c r="M50" s="27"/>
      <c r="N50" s="26">
        <f>SUM(L50+M50)</f>
        <v>39.107</v>
      </c>
    </row>
    <row r="51" spans="1:14" ht="15.75">
      <c r="A51" s="37">
        <v>49</v>
      </c>
      <c r="B51" s="10">
        <v>49</v>
      </c>
      <c r="C51" s="10" t="s">
        <v>139</v>
      </c>
      <c r="D51" s="13" t="s">
        <v>140</v>
      </c>
      <c r="E51" s="12">
        <v>18.335</v>
      </c>
      <c r="F51" s="12"/>
      <c r="G51" s="12">
        <v>18.266</v>
      </c>
      <c r="H51" s="12"/>
      <c r="I51" s="12">
        <f>MIN(E51:G51)</f>
        <v>18.266</v>
      </c>
      <c r="J51" s="12">
        <f>IF(I51&lt;K$1,I51,0)</f>
        <v>0</v>
      </c>
      <c r="K51" s="12">
        <f>IF(J51=0,IF(I51&lt;L$1,I51,0),0)</f>
        <v>0</v>
      </c>
      <c r="L51" s="12">
        <f>SUM(E51+G51)</f>
        <v>36.601</v>
      </c>
      <c r="M51" s="27"/>
      <c r="N51" s="26">
        <f>SUM(L51+M51)</f>
        <v>36.601</v>
      </c>
    </row>
    <row r="52" spans="1:14" ht="15.75">
      <c r="A52" s="37">
        <v>50</v>
      </c>
      <c r="B52" s="10">
        <v>50</v>
      </c>
      <c r="C52" s="10" t="s">
        <v>141</v>
      </c>
      <c r="D52" s="13" t="s">
        <v>142</v>
      </c>
      <c r="E52" s="12">
        <v>18.227</v>
      </c>
      <c r="F52" s="12"/>
      <c r="G52" s="12">
        <v>18.229</v>
      </c>
      <c r="H52" s="12"/>
      <c r="I52" s="12">
        <f>MIN(E52:G52)</f>
        <v>18.227</v>
      </c>
      <c r="J52" s="12">
        <f>IF(I52&lt;K$1,I52,0)</f>
        <v>0</v>
      </c>
      <c r="K52" s="12">
        <f>IF(J52=0,IF(I52&lt;L$1,I52,0),0)</f>
        <v>0</v>
      </c>
      <c r="L52" s="12">
        <f>SUM(E52+G52)</f>
        <v>36.456</v>
      </c>
      <c r="M52" s="27"/>
      <c r="N52" s="26">
        <f>SUM(L52+M52)</f>
        <v>36.456</v>
      </c>
    </row>
    <row r="53" spans="1:14" ht="15.75">
      <c r="A53" s="37">
        <v>51</v>
      </c>
      <c r="B53" s="10">
        <v>51</v>
      </c>
      <c r="C53" s="10" t="s">
        <v>143</v>
      </c>
      <c r="D53" s="13" t="s">
        <v>144</v>
      </c>
      <c r="E53" s="12">
        <v>18.2</v>
      </c>
      <c r="F53" s="12"/>
      <c r="G53" s="12">
        <v>18.16</v>
      </c>
      <c r="H53" s="12"/>
      <c r="I53" s="12">
        <f>MIN(E53:G53)</f>
        <v>18.16</v>
      </c>
      <c r="J53" s="12">
        <f>IF(I53&lt;K$1,I53,0)</f>
        <v>18.16</v>
      </c>
      <c r="K53" s="12">
        <f>IF(J53=0,IF(I53&lt;L$1,I53,0),0)</f>
        <v>0</v>
      </c>
      <c r="L53" s="12">
        <f>SUM(E53+G53)</f>
        <v>36.36</v>
      </c>
      <c r="M53" s="27"/>
      <c r="N53" s="26">
        <f>SUM(L53+M53)</f>
        <v>36.36</v>
      </c>
    </row>
    <row r="54" spans="1:14" ht="15.75">
      <c r="A54" s="37">
        <v>52</v>
      </c>
      <c r="B54" s="10">
        <v>52</v>
      </c>
      <c r="C54" s="10" t="s">
        <v>145</v>
      </c>
      <c r="D54" s="13" t="s">
        <v>146</v>
      </c>
      <c r="E54" s="12">
        <v>18.486</v>
      </c>
      <c r="F54" s="12"/>
      <c r="G54" s="12">
        <v>19.126</v>
      </c>
      <c r="H54" s="12"/>
      <c r="I54" s="12">
        <f>MIN(E54:G54)</f>
        <v>18.486</v>
      </c>
      <c r="J54" s="12">
        <f>IF(I54&lt;K$1,I54,0)</f>
        <v>0</v>
      </c>
      <c r="K54" s="12">
        <f>IF(J54=0,IF(I54&lt;L$1,I54,0),0)</f>
        <v>0</v>
      </c>
      <c r="L54" s="12">
        <f>SUM(E54+G54)</f>
        <v>37.612</v>
      </c>
      <c r="M54" s="27"/>
      <c r="N54" s="26">
        <f>SUM(L54+M54)</f>
        <v>37.612</v>
      </c>
    </row>
    <row r="55" spans="1:14" ht="15.75">
      <c r="A55" s="37">
        <v>53</v>
      </c>
      <c r="B55" s="10">
        <v>53</v>
      </c>
      <c r="C55" s="10" t="s">
        <v>147</v>
      </c>
      <c r="D55" s="13" t="s">
        <v>148</v>
      </c>
      <c r="E55" s="12">
        <v>17.701</v>
      </c>
      <c r="F55" s="12"/>
      <c r="G55" s="12">
        <v>18.242</v>
      </c>
      <c r="H55" s="12"/>
      <c r="I55" s="12">
        <f>MIN(E55:G55)</f>
        <v>17.701</v>
      </c>
      <c r="J55" s="12">
        <f>IF(I55&lt;K$1,I55,0)</f>
        <v>17.701</v>
      </c>
      <c r="K55" s="12">
        <f>IF(J55=0,IF(I55&lt;L$1,I55,0),0)</f>
        <v>0</v>
      </c>
      <c r="L55" s="12">
        <f>SUM(E55+G55)</f>
        <v>35.943</v>
      </c>
      <c r="M55" s="27"/>
      <c r="N55" s="26">
        <f>SUM(L55+M55)</f>
        <v>35.943</v>
      </c>
    </row>
    <row r="56" spans="1:14" ht="15.75">
      <c r="A56" s="37">
        <v>54</v>
      </c>
      <c r="B56" s="10">
        <v>54</v>
      </c>
      <c r="C56" s="10" t="s">
        <v>92</v>
      </c>
      <c r="D56" s="13" t="s">
        <v>149</v>
      </c>
      <c r="E56" s="12">
        <v>19.942</v>
      </c>
      <c r="F56" s="12"/>
      <c r="G56" s="12">
        <v>19.657</v>
      </c>
      <c r="H56" s="12"/>
      <c r="I56" s="12">
        <f>MIN(E56:G56)</f>
        <v>19.657</v>
      </c>
      <c r="J56" s="12">
        <f>IF(I56&lt;K$1,I56,0)</f>
        <v>0</v>
      </c>
      <c r="K56" s="12">
        <f>IF(J56=0,IF(I56&lt;L$1,I56,0),0)</f>
        <v>0</v>
      </c>
      <c r="L56" s="12">
        <f>SUM(E56+G56)</f>
        <v>39.599000000000004</v>
      </c>
      <c r="M56" s="27"/>
      <c r="N56" s="26">
        <f>SUM(L56+M56)</f>
        <v>39.599000000000004</v>
      </c>
    </row>
    <row r="57" spans="1:14" ht="15.75">
      <c r="A57" s="37">
        <v>55</v>
      </c>
      <c r="B57" s="10">
        <v>55</v>
      </c>
      <c r="C57" s="10" t="s">
        <v>150</v>
      </c>
      <c r="D57" s="13" t="s">
        <v>151</v>
      </c>
      <c r="E57" s="12">
        <v>19.206</v>
      </c>
      <c r="F57" s="12"/>
      <c r="G57" s="12">
        <v>24.836</v>
      </c>
      <c r="H57" s="12"/>
      <c r="I57" s="12">
        <f>MIN(E57:G57)</f>
        <v>19.206</v>
      </c>
      <c r="J57" s="12">
        <f>IF(I57&lt;K$1,I57,0)</f>
        <v>0</v>
      </c>
      <c r="K57" s="12">
        <f>IF(J57=0,IF(I57&lt;L$1,I57,0),0)</f>
        <v>0</v>
      </c>
      <c r="L57" s="12">
        <f>SUM(E57+G57)</f>
        <v>44.042</v>
      </c>
      <c r="M57" s="27"/>
      <c r="N57" s="26">
        <f>SUM(L57+M57)</f>
        <v>44.042</v>
      </c>
    </row>
    <row r="58" spans="1:14" ht="15.75">
      <c r="A58" s="37">
        <v>56</v>
      </c>
      <c r="B58" s="10">
        <v>56</v>
      </c>
      <c r="C58" s="10" t="s">
        <v>152</v>
      </c>
      <c r="D58" s="13" t="s">
        <v>153</v>
      </c>
      <c r="E58" s="12">
        <v>19.742</v>
      </c>
      <c r="F58" s="12"/>
      <c r="G58" s="12">
        <v>41.969</v>
      </c>
      <c r="H58" s="12"/>
      <c r="I58" s="12">
        <f>MIN(E58:G58)</f>
        <v>19.742</v>
      </c>
      <c r="J58" s="12">
        <f>IF(I58&lt;K$1,I58,0)</f>
        <v>0</v>
      </c>
      <c r="K58" s="12">
        <f>IF(J58=0,IF(I58&lt;L$1,I58,0),0)</f>
        <v>0</v>
      </c>
      <c r="L58" s="12">
        <f>SUM(E58+G58)</f>
        <v>61.711</v>
      </c>
      <c r="M58" s="27"/>
      <c r="N58" s="26">
        <f>SUM(L58+M58)</f>
        <v>61.711</v>
      </c>
    </row>
    <row r="59" spans="1:14" ht="15.75">
      <c r="A59" s="37">
        <v>57</v>
      </c>
      <c r="B59" s="10">
        <v>57</v>
      </c>
      <c r="C59" s="10" t="s">
        <v>154</v>
      </c>
      <c r="D59" s="13" t="s">
        <v>155</v>
      </c>
      <c r="E59" s="12">
        <v>18.152</v>
      </c>
      <c r="F59" s="12"/>
      <c r="G59" s="12">
        <v>18.455</v>
      </c>
      <c r="H59" s="12"/>
      <c r="I59" s="12">
        <f>MIN(E59:G59)</f>
        <v>18.152</v>
      </c>
      <c r="J59" s="12">
        <f>IF(I59&lt;K$1,I59,0)</f>
        <v>18.152</v>
      </c>
      <c r="K59" s="12">
        <f>IF(J59=0,IF(I59&lt;L$1,I59,0),0)</f>
        <v>0</v>
      </c>
      <c r="L59" s="12">
        <f>SUM(E59+G59)</f>
        <v>36.607</v>
      </c>
      <c r="M59" s="27"/>
      <c r="N59" s="26">
        <f>SUM(L59+M59)</f>
        <v>36.607</v>
      </c>
    </row>
    <row r="60" spans="1:14" ht="15.75">
      <c r="A60" s="37">
        <v>58</v>
      </c>
      <c r="B60" s="10">
        <v>58</v>
      </c>
      <c r="C60" s="10" t="s">
        <v>156</v>
      </c>
      <c r="D60" s="13" t="s">
        <v>157</v>
      </c>
      <c r="E60" s="12">
        <v>28.247</v>
      </c>
      <c r="F60" s="12"/>
      <c r="G60" s="12">
        <v>20.848</v>
      </c>
      <c r="H60" s="12"/>
      <c r="I60" s="12">
        <f>MIN(E60:G60)</f>
        <v>20.848</v>
      </c>
      <c r="J60" s="12">
        <f>IF(I60&lt;K$1,I60,0)</f>
        <v>0</v>
      </c>
      <c r="K60" s="12">
        <f>IF(J60=0,IF(I60&lt;L$1,I60,0),0)</f>
        <v>0</v>
      </c>
      <c r="L60" s="12">
        <f>SUM(E60+G60)</f>
        <v>49.095</v>
      </c>
      <c r="M60" s="27"/>
      <c r="N60" s="26">
        <f>SUM(L60+M60)</f>
        <v>49.095</v>
      </c>
    </row>
    <row r="61" spans="1:14" ht="15.75">
      <c r="A61" s="37">
        <v>59</v>
      </c>
      <c r="B61" s="10">
        <v>59</v>
      </c>
      <c r="C61" s="10" t="s">
        <v>75</v>
      </c>
      <c r="D61" s="13" t="s">
        <v>158</v>
      </c>
      <c r="E61" s="12">
        <v>23.09</v>
      </c>
      <c r="F61" s="12"/>
      <c r="G61" s="12">
        <v>18.413</v>
      </c>
      <c r="H61" s="12"/>
      <c r="I61" s="12">
        <f>MIN(E61:G61)</f>
        <v>18.413</v>
      </c>
      <c r="J61" s="12">
        <f>IF(I61&lt;K$1,I61,0)</f>
        <v>0</v>
      </c>
      <c r="K61" s="12">
        <f>IF(J61=0,IF(I61&lt;L$1,I61,0),0)</f>
        <v>0</v>
      </c>
      <c r="L61" s="12">
        <f>SUM(E61+G61)</f>
        <v>41.503</v>
      </c>
      <c r="M61" s="27"/>
      <c r="N61" s="26">
        <f>SUM(L61+M61)</f>
        <v>41.503</v>
      </c>
    </row>
    <row r="62" spans="1:14" ht="15.75">
      <c r="A62" s="37">
        <v>60</v>
      </c>
      <c r="B62" s="10">
        <v>60</v>
      </c>
      <c r="C62" s="10" t="s">
        <v>159</v>
      </c>
      <c r="D62" s="13" t="s">
        <v>160</v>
      </c>
      <c r="E62" s="12">
        <v>18.982</v>
      </c>
      <c r="F62" s="12"/>
      <c r="G62" s="12">
        <v>23.739</v>
      </c>
      <c r="H62" s="12"/>
      <c r="I62" s="12">
        <f>MIN(E62:G62)</f>
        <v>18.982</v>
      </c>
      <c r="J62" s="12">
        <f>IF(I62&lt;K$1,I62,0)</f>
        <v>0</v>
      </c>
      <c r="K62" s="12">
        <f>IF(J62=0,IF(I62&lt;L$1,I62,0),0)</f>
        <v>0</v>
      </c>
      <c r="L62" s="12">
        <f>SUM(E62+G62)</f>
        <v>42.721000000000004</v>
      </c>
      <c r="M62" s="27"/>
      <c r="N62" s="26">
        <f>SUM(L62+M62)</f>
        <v>42.721000000000004</v>
      </c>
    </row>
    <row r="63" spans="1:14" ht="15.75">
      <c r="A63" s="37">
        <v>61</v>
      </c>
      <c r="B63" s="10">
        <v>61</v>
      </c>
      <c r="C63" s="10" t="s">
        <v>65</v>
      </c>
      <c r="D63" s="13" t="s">
        <v>161</v>
      </c>
      <c r="E63" s="12">
        <v>18.29</v>
      </c>
      <c r="F63" s="12"/>
      <c r="G63" s="12">
        <v>18.748</v>
      </c>
      <c r="H63" s="12"/>
      <c r="I63" s="12">
        <f>MIN(E63:G63)</f>
        <v>18.29</v>
      </c>
      <c r="J63" s="12">
        <f>IF(I63&lt;K$1,I63,0)</f>
        <v>0</v>
      </c>
      <c r="K63" s="12">
        <f>IF(J63=0,IF(I63&lt;L$1,I63,0),0)</f>
        <v>0</v>
      </c>
      <c r="L63" s="12">
        <f>SUM(E63+G63)</f>
        <v>37.038</v>
      </c>
      <c r="M63" s="27"/>
      <c r="N63" s="26">
        <f>SUM(L63+M63)</f>
        <v>37.038</v>
      </c>
    </row>
    <row r="64" spans="1:14" ht="15.75">
      <c r="A64" s="37">
        <v>62</v>
      </c>
      <c r="B64" s="10">
        <v>62</v>
      </c>
      <c r="C64" s="10" t="s">
        <v>162</v>
      </c>
      <c r="D64" s="13" t="s">
        <v>163</v>
      </c>
      <c r="E64" s="12">
        <v>19.14</v>
      </c>
      <c r="F64" s="12"/>
      <c r="G64" s="12">
        <v>19.683</v>
      </c>
      <c r="H64" s="12"/>
      <c r="I64" s="12">
        <f>MIN(E64:G64)</f>
        <v>19.14</v>
      </c>
      <c r="J64" s="12">
        <f>IF(I64&lt;K$1,I64,0)</f>
        <v>0</v>
      </c>
      <c r="K64" s="12">
        <f>IF(J64=0,IF(I64&lt;L$1,I64,0),0)</f>
        <v>0</v>
      </c>
      <c r="L64" s="12">
        <f>SUM(E64+G64)</f>
        <v>38.823</v>
      </c>
      <c r="M64" s="27"/>
      <c r="N64" s="26">
        <f>SUM(L64+M64)</f>
        <v>38.823</v>
      </c>
    </row>
    <row r="65" spans="1:14" ht="15.75">
      <c r="A65" s="37">
        <v>63</v>
      </c>
      <c r="B65" s="10">
        <v>63</v>
      </c>
      <c r="C65" s="10" t="s">
        <v>89</v>
      </c>
      <c r="D65" s="13" t="s">
        <v>164</v>
      </c>
      <c r="E65" s="12">
        <v>18.215</v>
      </c>
      <c r="F65" s="12"/>
      <c r="G65" s="12">
        <v>18.046</v>
      </c>
      <c r="H65" s="12"/>
      <c r="I65" s="12">
        <f>MIN(E65:G65)</f>
        <v>18.046</v>
      </c>
      <c r="J65" s="12">
        <f>IF(I65&lt;K$1,I65,0)</f>
        <v>18.046</v>
      </c>
      <c r="K65" s="12">
        <f>IF(J65=0,IF(I65&lt;L$1,I65,0),0)</f>
        <v>0</v>
      </c>
      <c r="L65" s="12">
        <f>SUM(E65+G65)</f>
        <v>36.260999999999996</v>
      </c>
      <c r="M65" s="27"/>
      <c r="N65" s="26">
        <f>SUM(L65+M65)</f>
        <v>36.260999999999996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Yellowhead Vac</dc:creator>
  <cp:keywords/>
  <dc:description/>
  <cp:lastModifiedBy>Shirley Boist</cp:lastModifiedBy>
  <cp:lastPrinted>2016-10-09T15:54:44Z</cp:lastPrinted>
  <dcterms:created xsi:type="dcterms:W3CDTF">2007-01-22T18:41:42Z</dcterms:created>
  <dcterms:modified xsi:type="dcterms:W3CDTF">2016-10-09T15:54:54Z</dcterms:modified>
  <cp:category/>
  <cp:version/>
  <cp:contentType/>
  <cp:contentStatus/>
</cp:coreProperties>
</file>